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370" windowHeight="8790"/>
  </bookViews>
  <sheets>
    <sheet name="график" sheetId="1" r:id="rId1"/>
    <sheet name="кол-во часов" sheetId="2" r:id="rId2"/>
    <sheet name="инструкция" sheetId="3" r:id="rId3"/>
  </sheets>
  <calcPr calcId="125725"/>
  <fileRecoveryPr repairLoad="1"/>
</workbook>
</file>

<file path=xl/calcChain.xml><?xml version="1.0" encoding="utf-8"?>
<calcChain xmlns="http://schemas.openxmlformats.org/spreadsheetml/2006/main">
  <c r="DT40" i="1"/>
  <c r="DS41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DN9" l="1"/>
  <c r="EK9" s="1"/>
  <c r="DN10"/>
  <c r="EK10" s="1"/>
  <c r="DN11"/>
  <c r="DN12"/>
  <c r="EK12" s="1"/>
  <c r="DN13"/>
  <c r="EK13" s="1"/>
  <c r="DN14"/>
  <c r="EK14" s="1"/>
  <c r="DN15"/>
  <c r="DN16"/>
  <c r="EK16" s="1"/>
  <c r="DN17"/>
  <c r="EK17" s="1"/>
  <c r="DN18"/>
  <c r="EK18" s="1"/>
  <c r="DN19"/>
  <c r="DN20"/>
  <c r="EK20" s="1"/>
  <c r="DN21"/>
  <c r="EK21" s="1"/>
  <c r="DN22"/>
  <c r="EK22" s="1"/>
  <c r="DN23"/>
  <c r="DN24"/>
  <c r="EK24" s="1"/>
  <c r="DN25"/>
  <c r="EK25" s="1"/>
  <c r="DN26"/>
  <c r="EK26" s="1"/>
  <c r="DN27"/>
  <c r="DN28"/>
  <c r="EK28" s="1"/>
  <c r="DN29"/>
  <c r="EK29" s="1"/>
  <c r="DN30"/>
  <c r="EK30" s="1"/>
  <c r="DN31"/>
  <c r="DN32"/>
  <c r="DN33"/>
  <c r="DN34"/>
  <c r="DN35"/>
  <c r="DN36"/>
  <c r="DN37"/>
  <c r="DN38"/>
  <c r="DN39"/>
  <c r="DN40"/>
  <c r="DN8"/>
  <c r="EK8" s="1"/>
  <c r="DO9"/>
  <c r="DO10"/>
  <c r="DO11"/>
  <c r="DO12"/>
  <c r="DO13"/>
  <c r="DO14"/>
  <c r="DO15"/>
  <c r="DO16"/>
  <c r="DO17"/>
  <c r="DO18"/>
  <c r="DO19"/>
  <c r="DO20"/>
  <c r="DO21"/>
  <c r="DO22"/>
  <c r="DO23"/>
  <c r="DO24"/>
  <c r="DO25"/>
  <c r="DO26"/>
  <c r="DO27"/>
  <c r="DO28"/>
  <c r="DO29"/>
  <c r="DO30"/>
  <c r="DO31"/>
  <c r="DO32"/>
  <c r="DO33"/>
  <c r="DO34"/>
  <c r="DO35"/>
  <c r="DO36"/>
  <c r="DO37"/>
  <c r="DO38"/>
  <c r="DO39"/>
  <c r="DO40"/>
  <c r="DA9"/>
  <c r="DA10"/>
  <c r="DA11"/>
  <c r="DA12"/>
  <c r="DA13"/>
  <c r="DA14"/>
  <c r="DA15"/>
  <c r="DA16"/>
  <c r="DA17"/>
  <c r="DA18"/>
  <c r="DA19"/>
  <c r="DA20"/>
  <c r="DA21"/>
  <c r="DA22"/>
  <c r="DA23"/>
  <c r="DA24"/>
  <c r="DA25"/>
  <c r="DA26"/>
  <c r="DA27"/>
  <c r="DA28"/>
  <c r="DA29"/>
  <c r="DA30"/>
  <c r="DA31"/>
  <c r="DA32"/>
  <c r="DA33"/>
  <c r="DA34"/>
  <c r="DA35"/>
  <c r="DA36"/>
  <c r="DA37"/>
  <c r="DA38"/>
  <c r="DA39"/>
  <c r="DA40"/>
  <c r="DO8"/>
  <c r="DA8"/>
  <c r="DR9"/>
  <c r="EO9" s="1"/>
  <c r="DR10"/>
  <c r="EO10" s="1"/>
  <c r="DR11"/>
  <c r="DR12"/>
  <c r="EO12" s="1"/>
  <c r="DR13"/>
  <c r="EO13" s="1"/>
  <c r="DR14"/>
  <c r="EO14" s="1"/>
  <c r="DR15"/>
  <c r="DR16"/>
  <c r="EO16" s="1"/>
  <c r="DR17"/>
  <c r="EO17" s="1"/>
  <c r="DR18"/>
  <c r="EO18" s="1"/>
  <c r="DR19"/>
  <c r="DR20"/>
  <c r="EO20" s="1"/>
  <c r="DR21"/>
  <c r="EO21" s="1"/>
  <c r="DR22"/>
  <c r="EO22" s="1"/>
  <c r="DR23"/>
  <c r="DR24"/>
  <c r="EO24" s="1"/>
  <c r="DR25"/>
  <c r="EO25" s="1"/>
  <c r="DR26"/>
  <c r="EO26" s="1"/>
  <c r="DR27"/>
  <c r="DR28"/>
  <c r="EO28" s="1"/>
  <c r="DR29"/>
  <c r="EO29" s="1"/>
  <c r="DR30"/>
  <c r="EO30" s="1"/>
  <c r="DR31"/>
  <c r="DR32"/>
  <c r="EO32" s="1"/>
  <c r="DR33"/>
  <c r="EO33" s="1"/>
  <c r="DR34"/>
  <c r="EO34" s="1"/>
  <c r="DR35"/>
  <c r="DR36"/>
  <c r="EO36" s="1"/>
  <c r="DR37"/>
  <c r="EO37" s="1"/>
  <c r="DR38"/>
  <c r="EO38" s="1"/>
  <c r="DR39"/>
  <c r="EO39" s="1"/>
  <c r="DR40"/>
  <c r="DR8"/>
  <c r="EO8" s="1"/>
  <c r="DP9"/>
  <c r="EM9" s="1"/>
  <c r="DP10"/>
  <c r="EM10" s="1"/>
  <c r="DP11"/>
  <c r="DP12"/>
  <c r="EM12" s="1"/>
  <c r="DP13"/>
  <c r="EM13" s="1"/>
  <c r="DP14"/>
  <c r="EM14" s="1"/>
  <c r="DP15"/>
  <c r="DP16"/>
  <c r="EM16" s="1"/>
  <c r="DP17"/>
  <c r="EM17" s="1"/>
  <c r="DP18"/>
  <c r="EM18" s="1"/>
  <c r="DP19"/>
  <c r="DP20"/>
  <c r="EM20" s="1"/>
  <c r="DP21"/>
  <c r="EM21" s="1"/>
  <c r="DP22"/>
  <c r="EM22" s="1"/>
  <c r="DP23"/>
  <c r="DP24"/>
  <c r="EM24" s="1"/>
  <c r="DP25"/>
  <c r="EM25" s="1"/>
  <c r="DP26"/>
  <c r="EM26" s="1"/>
  <c r="DP27"/>
  <c r="DP28"/>
  <c r="EM28" s="1"/>
  <c r="DP29"/>
  <c r="EM29" s="1"/>
  <c r="DP30"/>
  <c r="EM30" s="1"/>
  <c r="DP31"/>
  <c r="DP32"/>
  <c r="EM32" s="1"/>
  <c r="DP33"/>
  <c r="EM33" s="1"/>
  <c r="DP34"/>
  <c r="EM34" s="1"/>
  <c r="DP35"/>
  <c r="DP36"/>
  <c r="DP37"/>
  <c r="DP38"/>
  <c r="DP39"/>
  <c r="DP40"/>
  <c r="DS9"/>
  <c r="EP9" s="1"/>
  <c r="DS10"/>
  <c r="EP10" s="1"/>
  <c r="DS11"/>
  <c r="DS12"/>
  <c r="EP12" s="1"/>
  <c r="DS13"/>
  <c r="EP13" s="1"/>
  <c r="DS14"/>
  <c r="EP14" s="1"/>
  <c r="DS15"/>
  <c r="DS16"/>
  <c r="EP16" s="1"/>
  <c r="DS17"/>
  <c r="EP17" s="1"/>
  <c r="DS18"/>
  <c r="EP18" s="1"/>
  <c r="DS19"/>
  <c r="DS20"/>
  <c r="EP20" s="1"/>
  <c r="DS21"/>
  <c r="EP21" s="1"/>
  <c r="DS22"/>
  <c r="EP22" s="1"/>
  <c r="DS23"/>
  <c r="DS24"/>
  <c r="EP24" s="1"/>
  <c r="DS25"/>
  <c r="EP25" s="1"/>
  <c r="DS26"/>
  <c r="EP26" s="1"/>
  <c r="DS27"/>
  <c r="DS28"/>
  <c r="EP28" s="1"/>
  <c r="DS29"/>
  <c r="EP29" s="1"/>
  <c r="DS30"/>
  <c r="EP30" s="1"/>
  <c r="DS31"/>
  <c r="DS32"/>
  <c r="EP32" s="1"/>
  <c r="DS33"/>
  <c r="EP33" s="1"/>
  <c r="DS34"/>
  <c r="EP34" s="1"/>
  <c r="DS35"/>
  <c r="DS36"/>
  <c r="EP36" s="1"/>
  <c r="DS37"/>
  <c r="EP37" s="1"/>
  <c r="DS38"/>
  <c r="EP38" s="1"/>
  <c r="DS39"/>
  <c r="EP39" s="1"/>
  <c r="DS40"/>
  <c r="DP8"/>
  <c r="EM8" s="1"/>
  <c r="DS8"/>
  <c r="EP8" s="1"/>
  <c r="DQ9"/>
  <c r="DQ10"/>
  <c r="DQ11"/>
  <c r="DQ12"/>
  <c r="DQ13"/>
  <c r="DQ14"/>
  <c r="DQ15"/>
  <c r="DQ16"/>
  <c r="DQ17"/>
  <c r="DQ18"/>
  <c r="DQ19"/>
  <c r="DQ20"/>
  <c r="DQ21"/>
  <c r="DQ22"/>
  <c r="DQ23"/>
  <c r="DQ24"/>
  <c r="DQ25"/>
  <c r="DQ26"/>
  <c r="DQ27"/>
  <c r="DQ28"/>
  <c r="DQ29"/>
  <c r="DQ30"/>
  <c r="DQ31"/>
  <c r="DQ32"/>
  <c r="EN32" s="1"/>
  <c r="DQ33"/>
  <c r="EN33" s="1"/>
  <c r="DQ34"/>
  <c r="EN34" s="1"/>
  <c r="DQ35"/>
  <c r="DQ36"/>
  <c r="EN36" s="1"/>
  <c r="DQ37"/>
  <c r="EN37" s="1"/>
  <c r="DQ38"/>
  <c r="EN38" s="1"/>
  <c r="DQ39"/>
  <c r="EN39" s="1"/>
  <c r="DQ40"/>
  <c r="DQ8"/>
  <c r="DF9"/>
  <c r="EC9" s="1"/>
  <c r="DF10"/>
  <c r="EC10" s="1"/>
  <c r="DF11"/>
  <c r="DF12"/>
  <c r="EC12" s="1"/>
  <c r="DF13"/>
  <c r="EC13" s="1"/>
  <c r="DF14"/>
  <c r="EC14" s="1"/>
  <c r="DF15"/>
  <c r="EC16"/>
  <c r="EC17"/>
  <c r="EC18"/>
  <c r="DF19"/>
  <c r="EC20"/>
  <c r="EC21"/>
  <c r="EC22"/>
  <c r="DF23"/>
  <c r="DF24"/>
  <c r="EC24" s="1"/>
  <c r="DF25"/>
  <c r="EC25" s="1"/>
  <c r="DF26"/>
  <c r="EC26" s="1"/>
  <c r="DF27"/>
  <c r="DF28"/>
  <c r="EC28" s="1"/>
  <c r="DF29"/>
  <c r="EC29" s="1"/>
  <c r="DF30"/>
  <c r="EC30" s="1"/>
  <c r="DF31"/>
  <c r="DF32"/>
  <c r="EC32" s="1"/>
  <c r="DF33"/>
  <c r="EC33" s="1"/>
  <c r="DF34"/>
  <c r="EC34" s="1"/>
  <c r="DF35"/>
  <c r="DF36"/>
  <c r="EC36" s="1"/>
  <c r="DF37"/>
  <c r="EC37" s="1"/>
  <c r="DF38"/>
  <c r="EC38" s="1"/>
  <c r="DF39"/>
  <c r="EC39" s="1"/>
  <c r="DF40"/>
  <c r="EC40" s="1"/>
  <c r="EC8"/>
  <c r="DL9"/>
  <c r="DL10"/>
  <c r="DL11"/>
  <c r="DL12"/>
  <c r="DL13"/>
  <c r="DL14"/>
  <c r="DL15"/>
  <c r="DL16"/>
  <c r="DL17"/>
  <c r="DL18"/>
  <c r="DL19"/>
  <c r="DL20"/>
  <c r="EI20" s="1"/>
  <c r="DL21"/>
  <c r="EI21" s="1"/>
  <c r="DL22"/>
  <c r="EI22" s="1"/>
  <c r="DL23"/>
  <c r="DL24"/>
  <c r="EI24" s="1"/>
  <c r="DL25"/>
  <c r="EI25" s="1"/>
  <c r="DL26"/>
  <c r="EI26" s="1"/>
  <c r="DL27"/>
  <c r="DL28"/>
  <c r="EI28" s="1"/>
  <c r="DL29"/>
  <c r="EI29" s="1"/>
  <c r="DL30"/>
  <c r="EI30" s="1"/>
  <c r="DL31"/>
  <c r="DL32"/>
  <c r="EI32" s="1"/>
  <c r="DL33"/>
  <c r="EI33" s="1"/>
  <c r="DL34"/>
  <c r="EI34" s="1"/>
  <c r="DL35"/>
  <c r="DL36"/>
  <c r="EI36" s="1"/>
  <c r="DL37"/>
  <c r="EI37" s="1"/>
  <c r="DL38"/>
  <c r="EI38" s="1"/>
  <c r="DL39"/>
  <c r="EI39" s="1"/>
  <c r="DL40"/>
  <c r="DL8"/>
  <c r="DK9"/>
  <c r="DK10"/>
  <c r="DK11"/>
  <c r="DK12"/>
  <c r="DK13"/>
  <c r="DK14"/>
  <c r="DK15"/>
  <c r="DK16"/>
  <c r="DK17"/>
  <c r="DK18"/>
  <c r="DK19"/>
  <c r="DK20"/>
  <c r="EH20" s="1"/>
  <c r="DK21"/>
  <c r="EH21" s="1"/>
  <c r="DK22"/>
  <c r="EH22" s="1"/>
  <c r="DK23"/>
  <c r="DK24"/>
  <c r="EH24" s="1"/>
  <c r="DK25"/>
  <c r="EH25" s="1"/>
  <c r="DK26"/>
  <c r="EH26" s="1"/>
  <c r="DK27"/>
  <c r="DK28"/>
  <c r="EH28" s="1"/>
  <c r="DK29"/>
  <c r="EH29" s="1"/>
  <c r="DK30"/>
  <c r="EH30" s="1"/>
  <c r="DK31"/>
  <c r="DK32"/>
  <c r="EH32" s="1"/>
  <c r="DK33"/>
  <c r="EH33" s="1"/>
  <c r="DK34"/>
  <c r="EH34" s="1"/>
  <c r="DK35"/>
  <c r="DK36"/>
  <c r="EH36" s="1"/>
  <c r="DK37"/>
  <c r="EH37" s="1"/>
  <c r="DK38"/>
  <c r="EH38" s="1"/>
  <c r="DK39"/>
  <c r="EH39" s="1"/>
  <c r="DK40"/>
  <c r="DK8"/>
  <c r="DJ9"/>
  <c r="EG9" s="1"/>
  <c r="DJ10"/>
  <c r="EG10" s="1"/>
  <c r="DJ11"/>
  <c r="DJ12"/>
  <c r="EG12" s="1"/>
  <c r="DJ13"/>
  <c r="EG13" s="1"/>
  <c r="DJ14"/>
  <c r="EG14" s="1"/>
  <c r="DJ15"/>
  <c r="EG16"/>
  <c r="DJ17"/>
  <c r="EG17" s="1"/>
  <c r="DJ18"/>
  <c r="EG18" s="1"/>
  <c r="DJ19"/>
  <c r="DJ20"/>
  <c r="EG20" s="1"/>
  <c r="DJ21"/>
  <c r="EG21" s="1"/>
  <c r="DJ22"/>
  <c r="EG22" s="1"/>
  <c r="DJ23"/>
  <c r="DJ24"/>
  <c r="EG24" s="1"/>
  <c r="DJ25"/>
  <c r="EG25" s="1"/>
  <c r="DJ26"/>
  <c r="EG26" s="1"/>
  <c r="DJ27"/>
  <c r="EG28"/>
  <c r="EG29"/>
  <c r="EG30"/>
  <c r="DJ31"/>
  <c r="DJ32"/>
  <c r="EG32" s="1"/>
  <c r="DJ33"/>
  <c r="EG33" s="1"/>
  <c r="DJ34"/>
  <c r="EG34" s="1"/>
  <c r="DJ35"/>
  <c r="DJ36"/>
  <c r="EG36" s="1"/>
  <c r="DJ37"/>
  <c r="EG37" s="1"/>
  <c r="DJ38"/>
  <c r="EG38" s="1"/>
  <c r="DJ39"/>
  <c r="EG39" s="1"/>
  <c r="DJ40"/>
  <c r="EG40" s="1"/>
  <c r="DJ8"/>
  <c r="EG8" s="1"/>
  <c r="DI9"/>
  <c r="DI10"/>
  <c r="DI11"/>
  <c r="DI12"/>
  <c r="DI13"/>
  <c r="DI14"/>
  <c r="DI15"/>
  <c r="DI16"/>
  <c r="DI17"/>
  <c r="DI18"/>
  <c r="DI19"/>
  <c r="DI20"/>
  <c r="DI21"/>
  <c r="DI22"/>
  <c r="DI23"/>
  <c r="DI24"/>
  <c r="DI25"/>
  <c r="DI26"/>
  <c r="DI27"/>
  <c r="DI28"/>
  <c r="DI29"/>
  <c r="DI30"/>
  <c r="DI31"/>
  <c r="DI32"/>
  <c r="EF32" s="1"/>
  <c r="DI33"/>
  <c r="EF33" s="1"/>
  <c r="DI34"/>
  <c r="EF34" s="1"/>
  <c r="DI35"/>
  <c r="DI36"/>
  <c r="EF36" s="1"/>
  <c r="DI37"/>
  <c r="EF37" s="1"/>
  <c r="DI38"/>
  <c r="EF38" s="1"/>
  <c r="DI39"/>
  <c r="EF39" s="1"/>
  <c r="DI40"/>
  <c r="EF40" s="1"/>
  <c r="DI8"/>
  <c r="DH9"/>
  <c r="DH10"/>
  <c r="DH11"/>
  <c r="DH12"/>
  <c r="DH13"/>
  <c r="DH14"/>
  <c r="DH15"/>
  <c r="DH16"/>
  <c r="DH17"/>
  <c r="DH18"/>
  <c r="DH19"/>
  <c r="DH20"/>
  <c r="DH21"/>
  <c r="DH22"/>
  <c r="DH23"/>
  <c r="DH24"/>
  <c r="DH25"/>
  <c r="DH26"/>
  <c r="DH27"/>
  <c r="DH28"/>
  <c r="EE28" s="1"/>
  <c r="DH29"/>
  <c r="EE29" s="1"/>
  <c r="DH30"/>
  <c r="EE30" s="1"/>
  <c r="DH31"/>
  <c r="DH32"/>
  <c r="EE32" s="1"/>
  <c r="DH33"/>
  <c r="EE33" s="1"/>
  <c r="DH34"/>
  <c r="EE34" s="1"/>
  <c r="DH35"/>
  <c r="DH36"/>
  <c r="EE36" s="1"/>
  <c r="DH37"/>
  <c r="EE37" s="1"/>
  <c r="DH38"/>
  <c r="EE38" s="1"/>
  <c r="DH39"/>
  <c r="EE39" s="1"/>
  <c r="DH40"/>
  <c r="EE40" s="1"/>
  <c r="DH8"/>
  <c r="DG9"/>
  <c r="DG10"/>
  <c r="DG11"/>
  <c r="DG12"/>
  <c r="DG13"/>
  <c r="DG14"/>
  <c r="DG15"/>
  <c r="DG16"/>
  <c r="DG17"/>
  <c r="DG18"/>
  <c r="DG19"/>
  <c r="DG20"/>
  <c r="DG21"/>
  <c r="DG22"/>
  <c r="DG23"/>
  <c r="DG24"/>
  <c r="DG25"/>
  <c r="DG26"/>
  <c r="DG27"/>
  <c r="DG28"/>
  <c r="DG29"/>
  <c r="DG30"/>
  <c r="DG31"/>
  <c r="DG32"/>
  <c r="ED32" s="1"/>
  <c r="DG33"/>
  <c r="ED33" s="1"/>
  <c r="DG34"/>
  <c r="ED34" s="1"/>
  <c r="DG35"/>
  <c r="DG36"/>
  <c r="ED36" s="1"/>
  <c r="DG37"/>
  <c r="ED37" s="1"/>
  <c r="DG38"/>
  <c r="ED38" s="1"/>
  <c r="DG39"/>
  <c r="ED39" s="1"/>
  <c r="DG40"/>
  <c r="ED40" s="1"/>
  <c r="DG8"/>
  <c r="DE9"/>
  <c r="DE10"/>
  <c r="DE11"/>
  <c r="DE12"/>
  <c r="DE13"/>
  <c r="DE14"/>
  <c r="DE15"/>
  <c r="DE16"/>
  <c r="DE17"/>
  <c r="DE18"/>
  <c r="DE19"/>
  <c r="DE20"/>
  <c r="EB20" s="1"/>
  <c r="DE21"/>
  <c r="EB21" s="1"/>
  <c r="DE22"/>
  <c r="EB22" s="1"/>
  <c r="DE23"/>
  <c r="DE24"/>
  <c r="EB24" s="1"/>
  <c r="DE25"/>
  <c r="EB25" s="1"/>
  <c r="DE26"/>
  <c r="EB26" s="1"/>
  <c r="DE27"/>
  <c r="DE28"/>
  <c r="EB28" s="1"/>
  <c r="DE29"/>
  <c r="EB29" s="1"/>
  <c r="DE30"/>
  <c r="EB30" s="1"/>
  <c r="DE31"/>
  <c r="DE32"/>
  <c r="EB32" s="1"/>
  <c r="DE33"/>
  <c r="EB33" s="1"/>
  <c r="DE34"/>
  <c r="EB34" s="1"/>
  <c r="DE35"/>
  <c r="DE36"/>
  <c r="DE37"/>
  <c r="DE38"/>
  <c r="DE39"/>
  <c r="DE40"/>
  <c r="DE8"/>
  <c r="DD9"/>
  <c r="DD10"/>
  <c r="DD11"/>
  <c r="DD12"/>
  <c r="DD13"/>
  <c r="DD14"/>
  <c r="DD15"/>
  <c r="DD16"/>
  <c r="DD17"/>
  <c r="DD18"/>
  <c r="DD19"/>
  <c r="DD20"/>
  <c r="DD21"/>
  <c r="DD22"/>
  <c r="DD23"/>
  <c r="DD24"/>
  <c r="DD25"/>
  <c r="DD26"/>
  <c r="DD27"/>
  <c r="DD28"/>
  <c r="DD29"/>
  <c r="EA29" s="1"/>
  <c r="DD30"/>
  <c r="EA30" s="1"/>
  <c r="DD31"/>
  <c r="DD32"/>
  <c r="EA32" s="1"/>
  <c r="DD33"/>
  <c r="EA33" s="1"/>
  <c r="DD34"/>
  <c r="EA34" s="1"/>
  <c r="DD35"/>
  <c r="DD36"/>
  <c r="EA36" s="1"/>
  <c r="DD37"/>
  <c r="EA37" s="1"/>
  <c r="DD38"/>
  <c r="EA38" s="1"/>
  <c r="DD39"/>
  <c r="EA39" s="1"/>
  <c r="DD40"/>
  <c r="EA40" s="1"/>
  <c r="DD8"/>
  <c r="DC9"/>
  <c r="DC10"/>
  <c r="DC11"/>
  <c r="DC12"/>
  <c r="DC13"/>
  <c r="DC14"/>
  <c r="DC15"/>
  <c r="DC16"/>
  <c r="DC17"/>
  <c r="DC18"/>
  <c r="DC19"/>
  <c r="DC20"/>
  <c r="DZ20" s="1"/>
  <c r="DC21"/>
  <c r="DZ21" s="1"/>
  <c r="DC22"/>
  <c r="DZ22" s="1"/>
  <c r="DC23"/>
  <c r="DC24"/>
  <c r="DZ24" s="1"/>
  <c r="DC25"/>
  <c r="DZ25" s="1"/>
  <c r="DC26"/>
  <c r="DZ26" s="1"/>
  <c r="DC27"/>
  <c r="DC28"/>
  <c r="DZ28" s="1"/>
  <c r="DC29"/>
  <c r="DZ29" s="1"/>
  <c r="DC30"/>
  <c r="DZ30" s="1"/>
  <c r="DC31"/>
  <c r="DC32"/>
  <c r="DZ32" s="1"/>
  <c r="DC33"/>
  <c r="DZ33" s="1"/>
  <c r="DC34"/>
  <c r="DZ34" s="1"/>
  <c r="DC35"/>
  <c r="DC36"/>
  <c r="DZ36" s="1"/>
  <c r="DC37"/>
  <c r="DZ37" s="1"/>
  <c r="DC38"/>
  <c r="DZ38" s="1"/>
  <c r="DC39"/>
  <c r="DZ39" s="1"/>
  <c r="DC40"/>
  <c r="DZ40" s="1"/>
  <c r="DC8"/>
  <c r="DB9"/>
  <c r="DB10"/>
  <c r="DB11"/>
  <c r="DB12"/>
  <c r="DB13"/>
  <c r="DB14"/>
  <c r="DB15"/>
  <c r="DB16"/>
  <c r="DB17"/>
  <c r="DB18"/>
  <c r="DB19"/>
  <c r="DB20"/>
  <c r="DY20" s="1"/>
  <c r="DB21"/>
  <c r="DY21" s="1"/>
  <c r="DB22"/>
  <c r="DY22" s="1"/>
  <c r="DB23"/>
  <c r="DB24"/>
  <c r="DY24" s="1"/>
  <c r="DB25"/>
  <c r="DY25" s="1"/>
  <c r="DB26"/>
  <c r="DY26" s="1"/>
  <c r="DB27"/>
  <c r="DB28"/>
  <c r="DY28" s="1"/>
  <c r="DB29"/>
  <c r="DY29" s="1"/>
  <c r="DB30"/>
  <c r="DY30" s="1"/>
  <c r="DB31"/>
  <c r="DB32"/>
  <c r="DY32" s="1"/>
  <c r="DB33"/>
  <c r="DY33" s="1"/>
  <c r="DB34"/>
  <c r="DY34" s="1"/>
  <c r="DB35"/>
  <c r="DB36"/>
  <c r="DY36" s="1"/>
  <c r="DB37"/>
  <c r="DY37" s="1"/>
  <c r="DB38"/>
  <c r="DY38" s="1"/>
  <c r="DB39"/>
  <c r="DY39" s="1"/>
  <c r="DB40"/>
  <c r="DY40" s="1"/>
  <c r="DB8"/>
  <c r="DM9"/>
  <c r="EJ9" s="1"/>
  <c r="DM10"/>
  <c r="EJ10" s="1"/>
  <c r="DM11"/>
  <c r="DM12"/>
  <c r="EJ12" s="1"/>
  <c r="DM13"/>
  <c r="EJ13" s="1"/>
  <c r="DM14"/>
  <c r="EJ14" s="1"/>
  <c r="DM15"/>
  <c r="DM16"/>
  <c r="EJ16" s="1"/>
  <c r="DM17"/>
  <c r="EJ17" s="1"/>
  <c r="DM18"/>
  <c r="EJ18" s="1"/>
  <c r="DM19"/>
  <c r="DM20"/>
  <c r="DM21"/>
  <c r="DM22"/>
  <c r="DM23"/>
  <c r="DM24"/>
  <c r="DM25"/>
  <c r="DM26"/>
  <c r="DM27"/>
  <c r="DM28"/>
  <c r="DM29"/>
  <c r="DM30"/>
  <c r="DM31"/>
  <c r="DM32"/>
  <c r="DM33"/>
  <c r="DM34"/>
  <c r="DM35"/>
  <c r="DM36"/>
  <c r="DM37"/>
  <c r="DM38"/>
  <c r="DM39"/>
  <c r="DM40"/>
  <c r="DM8"/>
  <c r="EJ8" s="1"/>
  <c r="CZ9"/>
  <c r="CZ10"/>
  <c r="CZ11"/>
  <c r="CZ12"/>
  <c r="CZ13"/>
  <c r="CZ14"/>
  <c r="CZ15"/>
  <c r="CZ16"/>
  <c r="CZ17"/>
  <c r="CZ18"/>
  <c r="CZ19"/>
  <c r="CZ20"/>
  <c r="CZ21"/>
  <c r="CZ22"/>
  <c r="CZ23"/>
  <c r="CZ24"/>
  <c r="CZ25"/>
  <c r="CZ26"/>
  <c r="CZ27"/>
  <c r="CZ28"/>
  <c r="DW28" s="1"/>
  <c r="CZ29"/>
  <c r="DW29" s="1"/>
  <c r="CZ30"/>
  <c r="DW30" s="1"/>
  <c r="CZ31"/>
  <c r="CZ32"/>
  <c r="DW32" s="1"/>
  <c r="CZ33"/>
  <c r="DW33" s="1"/>
  <c r="CZ34"/>
  <c r="DW34" s="1"/>
  <c r="CZ35"/>
  <c r="CZ36"/>
  <c r="DW36" s="1"/>
  <c r="CZ37"/>
  <c r="DW37" s="1"/>
  <c r="CZ38"/>
  <c r="DW38" s="1"/>
  <c r="CZ39"/>
  <c r="DW39" s="1"/>
  <c r="CZ40"/>
  <c r="DW40" s="1"/>
  <c r="CZ8"/>
  <c r="CY9"/>
  <c r="CY10"/>
  <c r="CY11"/>
  <c r="CY12"/>
  <c r="CY13"/>
  <c r="CY14"/>
  <c r="CY15"/>
  <c r="CY16"/>
  <c r="CY17"/>
  <c r="CY18"/>
  <c r="CY19"/>
  <c r="CY20"/>
  <c r="CY21"/>
  <c r="CY22"/>
  <c r="CY23"/>
  <c r="CY24"/>
  <c r="CY25"/>
  <c r="CY26"/>
  <c r="CY27"/>
  <c r="CY28"/>
  <c r="DV28" s="1"/>
  <c r="CY29"/>
  <c r="DV29" s="1"/>
  <c r="CY30"/>
  <c r="DV30" s="1"/>
  <c r="CY31"/>
  <c r="DV32"/>
  <c r="CY33"/>
  <c r="DV33" s="1"/>
  <c r="CY34"/>
  <c r="DV34" s="1"/>
  <c r="CY35"/>
  <c r="CY36"/>
  <c r="DV36" s="1"/>
  <c r="CY37"/>
  <c r="DV37" s="1"/>
  <c r="CY38"/>
  <c r="DV38" s="1"/>
  <c r="CY39"/>
  <c r="DV39" s="1"/>
  <c r="CY40"/>
  <c r="DV40" s="1"/>
  <c r="CW9"/>
  <c r="DT9" s="1"/>
  <c r="CW10"/>
  <c r="DT10" s="1"/>
  <c r="CW11"/>
  <c r="DT12"/>
  <c r="CW13"/>
  <c r="DT13" s="1"/>
  <c r="CW14"/>
  <c r="DT14" s="1"/>
  <c r="CW15"/>
  <c r="DT16"/>
  <c r="CW17"/>
  <c r="DT17" s="1"/>
  <c r="CW18"/>
  <c r="DT18" s="1"/>
  <c r="CW19"/>
  <c r="CW20"/>
  <c r="DT20" s="1"/>
  <c r="CW21"/>
  <c r="DT21" s="1"/>
  <c r="CW22"/>
  <c r="DT22" s="1"/>
  <c r="CW23"/>
  <c r="DT24"/>
  <c r="CW25"/>
  <c r="DT25" s="1"/>
  <c r="CW26"/>
  <c r="DT26" s="1"/>
  <c r="CW27"/>
  <c r="CW28"/>
  <c r="DT28" s="1"/>
  <c r="CW29"/>
  <c r="DT29" s="1"/>
  <c r="CW30"/>
  <c r="DT30" s="1"/>
  <c r="CW31"/>
  <c r="CW32"/>
  <c r="DT32" s="1"/>
  <c r="CW33"/>
  <c r="DT33" s="1"/>
  <c r="CW34"/>
  <c r="DT34" s="1"/>
  <c r="CW35"/>
  <c r="CW36"/>
  <c r="DT36" s="1"/>
  <c r="CW37"/>
  <c r="DT37" s="1"/>
  <c r="CW38"/>
  <c r="DT38" s="1"/>
  <c r="CW39"/>
  <c r="DT39" s="1"/>
  <c r="CW40"/>
  <c r="CW8"/>
  <c r="DT8" s="1"/>
  <c r="CX9"/>
  <c r="DU9" s="1"/>
  <c r="CX10"/>
  <c r="DU10" s="1"/>
  <c r="CX11"/>
  <c r="DU12"/>
  <c r="DU13"/>
  <c r="DU14"/>
  <c r="CX15"/>
  <c r="CX16"/>
  <c r="DU16" s="1"/>
  <c r="CX17"/>
  <c r="DU17" s="1"/>
  <c r="CX18"/>
  <c r="DU18" s="1"/>
  <c r="CX19"/>
  <c r="CX20"/>
  <c r="DU20" s="1"/>
  <c r="CX21"/>
  <c r="DU21" s="1"/>
  <c r="CX22"/>
  <c r="DU22" s="1"/>
  <c r="CX23"/>
  <c r="CX24"/>
  <c r="DU24" s="1"/>
  <c r="CX25"/>
  <c r="DU25" s="1"/>
  <c r="CX26"/>
  <c r="DU26" s="1"/>
  <c r="CX27"/>
  <c r="CX28"/>
  <c r="CX29"/>
  <c r="DU29" s="1"/>
  <c r="CX30"/>
  <c r="DU30" s="1"/>
  <c r="CX31"/>
  <c r="CX32"/>
  <c r="DU32" s="1"/>
  <c r="CX33"/>
  <c r="DU33" s="1"/>
  <c r="CX34"/>
  <c r="DU34" s="1"/>
  <c r="CX35"/>
  <c r="CX36"/>
  <c r="DU36" s="1"/>
  <c r="CX37"/>
  <c r="DU37" s="1"/>
  <c r="CX38"/>
  <c r="DU38" s="1"/>
  <c r="CX39"/>
  <c r="DU39" s="1"/>
  <c r="CX40"/>
  <c r="CY8"/>
  <c r="CX8" l="1"/>
  <c r="DU8" s="1"/>
</calcChain>
</file>

<file path=xl/sharedStrings.xml><?xml version="1.0" encoding="utf-8"?>
<sst xmlns="http://schemas.openxmlformats.org/spreadsheetml/2006/main" count="709" uniqueCount="120">
  <si>
    <t>Русский язык</t>
  </si>
  <si>
    <t>РУС</t>
  </si>
  <si>
    <t>Литература, литчтение</t>
  </si>
  <si>
    <t>ЛИТ</t>
  </si>
  <si>
    <t>2а</t>
  </si>
  <si>
    <t>МАТ</t>
  </si>
  <si>
    <t>Английский язык</t>
  </si>
  <si>
    <t>АНГ</t>
  </si>
  <si>
    <t>2б</t>
  </si>
  <si>
    <t>Окружающий мир</t>
  </si>
  <si>
    <t>ОКР</t>
  </si>
  <si>
    <t>2в</t>
  </si>
  <si>
    <t>Математика</t>
  </si>
  <si>
    <t>2г</t>
  </si>
  <si>
    <t>ИЗО</t>
  </si>
  <si>
    <t xml:space="preserve">
</t>
  </si>
  <si>
    <t>3а</t>
  </si>
  <si>
    <t>ФЗР</t>
  </si>
  <si>
    <t>3б</t>
  </si>
  <si>
    <t>МУЗ</t>
  </si>
  <si>
    <t>3в</t>
  </si>
  <si>
    <t>История</t>
  </si>
  <si>
    <t>ИСТ</t>
  </si>
  <si>
    <t>4а</t>
  </si>
  <si>
    <t>Обществознание</t>
  </si>
  <si>
    <t>ОБЩ</t>
  </si>
  <si>
    <t>4б</t>
  </si>
  <si>
    <t>География</t>
  </si>
  <si>
    <t>ГЕО</t>
  </si>
  <si>
    <t>4в</t>
  </si>
  <si>
    <t>Алгебра</t>
  </si>
  <si>
    <t>АЛГ</t>
  </si>
  <si>
    <t>5а</t>
  </si>
  <si>
    <t>ГЕМ</t>
  </si>
  <si>
    <t>5б</t>
  </si>
  <si>
    <t>Информатика</t>
  </si>
  <si>
    <t>ИНФ</t>
  </si>
  <si>
    <t>6а</t>
  </si>
  <si>
    <t>Физика</t>
  </si>
  <si>
    <t>ФИЗ</t>
  </si>
  <si>
    <t>6б</t>
  </si>
  <si>
    <t>Химия</t>
  </si>
  <si>
    <t>ХИМ</t>
  </si>
  <si>
    <t>6в</t>
  </si>
  <si>
    <t>Биология</t>
  </si>
  <si>
    <t>БИО</t>
  </si>
  <si>
    <t>7а</t>
  </si>
  <si>
    <t>7б</t>
  </si>
  <si>
    <t>7в</t>
  </si>
  <si>
    <t>8а</t>
  </si>
  <si>
    <t>8б</t>
  </si>
  <si>
    <t>9а</t>
  </si>
  <si>
    <t>9б</t>
  </si>
  <si>
    <t>9в</t>
  </si>
  <si>
    <t>10а</t>
  </si>
  <si>
    <t>11а</t>
  </si>
  <si>
    <t>Геометрия</t>
  </si>
  <si>
    <t>Музыка</t>
  </si>
  <si>
    <t>Немецкий</t>
  </si>
  <si>
    <t>НЕМ</t>
  </si>
  <si>
    <t>ФРА</t>
  </si>
  <si>
    <t>Французский</t>
  </si>
  <si>
    <t>Технология</t>
  </si>
  <si>
    <t>ТЕХ</t>
  </si>
  <si>
    <t>Кубановедение</t>
  </si>
  <si>
    <t>КУБ</t>
  </si>
  <si>
    <t>УСЛОВНЫЕ ОБОЗНАЧЕНИЯ</t>
  </si>
  <si>
    <t>КОЛИЧЕСТВО ОЦЕНОЧНЫХ ПРОЦЕДУР</t>
  </si>
  <si>
    <t>класс</t>
  </si>
  <si>
    <t>3г</t>
  </si>
  <si>
    <t>4г</t>
  </si>
  <si>
    <t>5в</t>
  </si>
  <si>
    <t>5г</t>
  </si>
  <si>
    <t>8в</t>
  </si>
  <si>
    <t>10б</t>
  </si>
  <si>
    <t>11б</t>
  </si>
  <si>
    <t>ОБЗР</t>
  </si>
  <si>
    <t>Вероятность и статистика</t>
  </si>
  <si>
    <t>ВИС</t>
  </si>
  <si>
    <t>ОБЗ</t>
  </si>
  <si>
    <t>6г</t>
  </si>
  <si>
    <t>7г</t>
  </si>
  <si>
    <t>8г</t>
  </si>
  <si>
    <t>9г</t>
  </si>
  <si>
    <t>10в</t>
  </si>
  <si>
    <t>11в</t>
  </si>
  <si>
    <t>УТВЕРЖДЕН</t>
  </si>
  <si>
    <t>Физкультура</t>
  </si>
  <si>
    <t>ПРОЦЕНТ ОЦЕНОЧНЫХ ПРОЦЕДУР</t>
  </si>
  <si>
    <t>10г</t>
  </si>
  <si>
    <t>11г</t>
  </si>
  <si>
    <t>Количество часов в неделю по предметам</t>
  </si>
  <si>
    <t>Инструкция по заполнению формы</t>
  </si>
  <si>
    <t>СЕНТЯБРЬ</t>
  </si>
  <si>
    <t>ОКТЯБРЬ</t>
  </si>
  <si>
    <t>НОЯБРЬ</t>
  </si>
  <si>
    <t>ДЕКАБРЬ</t>
  </si>
  <si>
    <t xml:space="preserve"> на I полугодие 2025-2026 учебного года</t>
  </si>
  <si>
    <t xml:space="preserve">1.Во вкладке "График" запланировать оценочные процедуры по предметам, используя условное обозначение. </t>
  </si>
  <si>
    <t>2.Во вкладке "Кол-во часов" заполнить количество часов в неделю по предметам (предзаполнено по некоторым предметам)</t>
  </si>
  <si>
    <t>3.Если всё заполнено в соответствии с инструкцией, то во вкладке "График" в столбцах CW-EP  автоматически получим подсчитанное КОЛИЧЕСТВО ОЦЕНОЧНЫХ ПРОЦЕДУР и ПРОЦЕНТ ОЦЕНОЧНЫХ ПРОЦЕДУР.</t>
  </si>
  <si>
    <t>График оценочных процедур в МАОУ СОШ №58</t>
  </si>
  <si>
    <t>директор МАОУ СОШ № 58</t>
  </si>
  <si>
    <t xml:space="preserve"> </t>
  </si>
  <si>
    <t>рус</t>
  </si>
  <si>
    <t>мат</t>
  </si>
  <si>
    <t>окр</t>
  </si>
  <si>
    <t>лит</t>
  </si>
  <si>
    <t>гем</t>
  </si>
  <si>
    <t>алг</t>
  </si>
  <si>
    <t>физ</t>
  </si>
  <si>
    <t>хим</t>
  </si>
  <si>
    <t>гео</t>
  </si>
  <si>
    <t>анг</t>
  </si>
  <si>
    <t>общ</t>
  </si>
  <si>
    <t xml:space="preserve">   </t>
  </si>
  <si>
    <t>англ</t>
  </si>
  <si>
    <t>,</t>
  </si>
  <si>
    <t xml:space="preserve"> _________М.В. Бугакова</t>
  </si>
  <si>
    <t xml:space="preserve">     </t>
  </si>
</sst>
</file>

<file path=xl/styles.xml><?xml version="1.0" encoding="utf-8"?>
<styleSheet xmlns="http://schemas.openxmlformats.org/spreadsheetml/2006/main">
  <numFmts count="1">
    <numFmt numFmtId="164" formatCode="0.0"/>
  </numFmts>
  <fonts count="35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632423"/>
      <name val="Calibri"/>
      <family val="2"/>
      <charset val="204"/>
      <scheme val="minor"/>
    </font>
    <font>
      <b/>
      <sz val="10"/>
      <color rgb="FFC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632423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8" tint="-0.49998474074526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8" tint="-0.49998474074526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rgb="FF000000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sz val="12"/>
      <color rgb="FF632423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rgb="FF00000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theme="5" tint="0.39997558519241921"/>
        <bgColor rgb="FF8DB3E2"/>
      </patternFill>
    </fill>
    <fill>
      <patternFill patternType="solid">
        <fgColor rgb="FFFFFF99"/>
        <bgColor rgb="FFFFFF00"/>
      </patternFill>
    </fill>
    <fill>
      <patternFill patternType="solid">
        <fgColor theme="8" tint="0.59999389629810485"/>
        <bgColor rgb="FFCCC0D9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77">
    <xf numFmtId="0" fontId="0" fillId="0" borderId="0" xfId="0"/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Fill="1" applyBorder="1" applyAlignment="1">
      <alignment wrapText="1"/>
    </xf>
    <xf numFmtId="0" fontId="17" fillId="0" borderId="3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18" fillId="0" borderId="3" xfId="0" applyFont="1" applyBorder="1" applyAlignment="1">
      <alignment horizontal="left" vertical="top" wrapText="1"/>
    </xf>
    <xf numFmtId="0" fontId="19" fillId="0" borderId="0" xfId="0" applyFont="1" applyFill="1" applyBorder="1" applyAlignment="1">
      <alignment wrapText="1"/>
    </xf>
    <xf numFmtId="0" fontId="14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/>
    </xf>
    <xf numFmtId="0" fontId="17" fillId="0" borderId="6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center"/>
    </xf>
    <xf numFmtId="0" fontId="17" fillId="10" borderId="5" xfId="0" applyFont="1" applyFill="1" applyBorder="1" applyAlignment="1">
      <alignment horizontal="left" vertical="top" wrapText="1"/>
    </xf>
    <xf numFmtId="0" fontId="17" fillId="10" borderId="3" xfId="0" applyFont="1" applyFill="1" applyBorder="1" applyAlignment="1">
      <alignment horizontal="left" vertical="top" wrapText="1"/>
    </xf>
    <xf numFmtId="0" fontId="17" fillId="10" borderId="2" xfId="0" applyFont="1" applyFill="1" applyBorder="1" applyAlignment="1">
      <alignment horizontal="left" vertical="top" wrapText="1"/>
    </xf>
    <xf numFmtId="0" fontId="23" fillId="0" borderId="0" xfId="0" applyFont="1" applyAlignment="1">
      <alignment vertical="center"/>
    </xf>
    <xf numFmtId="0" fontId="24" fillId="0" borderId="11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wrapText="1"/>
    </xf>
    <xf numFmtId="0" fontId="24" fillId="0" borderId="0" xfId="0" applyFont="1"/>
    <xf numFmtId="0" fontId="26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9" fillId="0" borderId="4" xfId="0" applyFont="1" applyBorder="1" applyAlignment="1">
      <alignment horizontal="left" vertical="center"/>
    </xf>
    <xf numFmtId="0" fontId="25" fillId="0" borderId="4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32" fillId="10" borderId="4" xfId="0" applyFont="1" applyFill="1" applyBorder="1" applyAlignment="1">
      <alignment horizontal="left" vertical="top" wrapText="1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4" fillId="12" borderId="4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24" fillId="15" borderId="10" xfId="0" applyFont="1" applyFill="1" applyBorder="1" applyAlignment="1">
      <alignment horizontal="center" vertical="center"/>
    </xf>
    <xf numFmtId="0" fontId="24" fillId="15" borderId="9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10" xfId="0" applyFont="1" applyFill="1" applyBorder="1" applyAlignment="1">
      <alignment horizontal="center" vertical="center"/>
    </xf>
    <xf numFmtId="0" fontId="24" fillId="13" borderId="9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10" xfId="0" applyFont="1" applyFill="1" applyBorder="1" applyAlignment="1">
      <alignment horizontal="center" vertical="center"/>
    </xf>
    <xf numFmtId="0" fontId="24" fillId="14" borderId="9" xfId="0" applyFont="1" applyFill="1" applyBorder="1" applyAlignment="1">
      <alignment horizontal="center" vertical="center"/>
    </xf>
    <xf numFmtId="0" fontId="24" fillId="16" borderId="8" xfId="0" applyFont="1" applyFill="1" applyBorder="1" applyAlignment="1">
      <alignment horizontal="center" vertical="center"/>
    </xf>
    <xf numFmtId="0" fontId="24" fillId="16" borderId="10" xfId="0" applyFont="1" applyFill="1" applyBorder="1" applyAlignment="1">
      <alignment horizontal="center" vertical="center"/>
    </xf>
    <xf numFmtId="0" fontId="24" fillId="16" borderId="9" xfId="0" applyFont="1" applyFill="1" applyBorder="1" applyAlignment="1">
      <alignment horizontal="center" vertical="center"/>
    </xf>
    <xf numFmtId="0" fontId="24" fillId="9" borderId="4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1" fillId="0" borderId="0" xfId="0" applyFont="1" applyBorder="1" applyAlignment="1">
      <alignment horizontal="center" vertical="center" wrapText="1"/>
    </xf>
    <xf numFmtId="0" fontId="30" fillId="11" borderId="0" xfId="0" applyFont="1" applyFill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colors>
    <mruColors>
      <color rgb="FFFFFF99"/>
      <color rgb="FFFFCCFF"/>
      <color rgb="FFFF99CC"/>
      <color rgb="FFFF5050"/>
      <color rgb="FFFFCC0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P599"/>
  <sheetViews>
    <sheetView tabSelected="1" zoomScale="60" zoomScaleNormal="6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W14" sqref="AW14"/>
    </sheetView>
  </sheetViews>
  <sheetFormatPr defaultRowHeight="15" customHeight="1"/>
  <cols>
    <col min="1" max="1" width="14.25" style="5" customWidth="1"/>
    <col min="2" max="2" width="4.5" style="7" customWidth="1"/>
    <col min="3" max="3" width="2.25" customWidth="1"/>
    <col min="4" max="4" width="5.375" style="35" customWidth="1"/>
    <col min="5" max="6" width="4.75" style="14" customWidth="1"/>
    <col min="7" max="7" width="4.75" style="45" customWidth="1"/>
    <col min="8" max="51" width="4.75" style="14" customWidth="1"/>
    <col min="52" max="52" width="5.625" style="14" customWidth="1"/>
    <col min="53" max="57" width="4.75" style="14" customWidth="1"/>
    <col min="58" max="58" width="10.75" style="14" customWidth="1"/>
    <col min="59" max="62" width="4.75" style="14" customWidth="1"/>
    <col min="63" max="63" width="5.75" style="14" customWidth="1"/>
    <col min="64" max="76" width="4.75" style="14" customWidth="1"/>
    <col min="77" max="77" width="4.75" style="45" customWidth="1"/>
    <col min="78" max="95" width="4.75" style="14" customWidth="1"/>
    <col min="96" max="100" width="4.75" style="45" customWidth="1"/>
    <col min="101" max="113" width="4.75" style="12" customWidth="1"/>
    <col min="114" max="114" width="5" style="12" customWidth="1"/>
    <col min="115" max="118" width="4.75" style="12" customWidth="1"/>
    <col min="119" max="119" width="4.25" style="12" customWidth="1"/>
    <col min="120" max="121" width="4.75" style="12" customWidth="1"/>
    <col min="122" max="123" width="4.75" style="2" customWidth="1"/>
    <col min="124" max="125" width="8.375" style="6" bestFit="1" customWidth="1"/>
    <col min="126" max="126" width="8.625" style="6" bestFit="1" customWidth="1"/>
    <col min="127" max="127" width="9.75" style="6" customWidth="1"/>
    <col min="128" max="146" width="8.375" style="6" bestFit="1" customWidth="1"/>
    <col min="147" max="1001" width="12.875" customWidth="1"/>
  </cols>
  <sheetData>
    <row r="2" spans="1:146" ht="19.899999999999999" customHeight="1">
      <c r="F2" s="71" t="s">
        <v>86</v>
      </c>
      <c r="G2" s="71"/>
      <c r="H2" s="71"/>
      <c r="I2" s="71"/>
      <c r="J2" s="71"/>
      <c r="BN2" s="45" t="s">
        <v>103</v>
      </c>
    </row>
    <row r="3" spans="1:146" ht="19.899999999999999" customHeight="1">
      <c r="F3" s="73" t="s">
        <v>102</v>
      </c>
      <c r="G3" s="74"/>
      <c r="H3" s="74"/>
      <c r="I3" s="74"/>
      <c r="J3" s="74"/>
      <c r="K3" s="74"/>
      <c r="L3" s="74"/>
      <c r="M3" s="74"/>
      <c r="N3" s="74"/>
      <c r="R3" s="70" t="s">
        <v>101</v>
      </c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</row>
    <row r="4" spans="1:146" ht="19.899999999999999" customHeight="1">
      <c r="F4" s="72" t="s">
        <v>118</v>
      </c>
      <c r="G4" s="72"/>
      <c r="H4" s="72"/>
      <c r="I4" s="72"/>
      <c r="J4" s="72"/>
      <c r="K4" s="72"/>
      <c r="L4" s="72"/>
      <c r="M4" s="72"/>
      <c r="N4" s="72"/>
      <c r="R4" s="70" t="s">
        <v>97</v>
      </c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30"/>
      <c r="AI4" s="30"/>
    </row>
    <row r="6" spans="1:146" s="6" customFormat="1" ht="30" customHeight="1">
      <c r="A6" s="75" t="s">
        <v>66</v>
      </c>
      <c r="B6" s="75"/>
      <c r="D6" s="31"/>
      <c r="E6" s="57" t="s">
        <v>93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9"/>
      <c r="AE6" s="60" t="s">
        <v>94</v>
      </c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2"/>
      <c r="BA6" s="63" t="s">
        <v>95</v>
      </c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5"/>
      <c r="BW6" s="66" t="s">
        <v>96</v>
      </c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8"/>
      <c r="CW6" s="69" t="s">
        <v>67</v>
      </c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56" t="s">
        <v>88</v>
      </c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</row>
    <row r="7" spans="1:146" s="35" customFormat="1" ht="18" customHeight="1">
      <c r="A7" s="53" t="s">
        <v>30</v>
      </c>
      <c r="B7" s="8" t="s">
        <v>31</v>
      </c>
      <c r="D7" s="32" t="s">
        <v>68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16</v>
      </c>
      <c r="S7" s="40">
        <v>17</v>
      </c>
      <c r="T7" s="40">
        <v>18</v>
      </c>
      <c r="U7" s="40">
        <v>19</v>
      </c>
      <c r="V7" s="40">
        <v>20</v>
      </c>
      <c r="W7" s="40">
        <v>22</v>
      </c>
      <c r="X7" s="40">
        <v>23</v>
      </c>
      <c r="Y7" s="40">
        <v>24</v>
      </c>
      <c r="Z7" s="40">
        <v>25</v>
      </c>
      <c r="AA7" s="40">
        <v>26</v>
      </c>
      <c r="AB7" s="40">
        <v>27</v>
      </c>
      <c r="AC7" s="40">
        <v>29</v>
      </c>
      <c r="AD7" s="40">
        <v>30</v>
      </c>
      <c r="AE7" s="40">
        <v>1</v>
      </c>
      <c r="AF7" s="40">
        <v>2</v>
      </c>
      <c r="AG7" s="40">
        <v>3</v>
      </c>
      <c r="AH7" s="40">
        <v>4</v>
      </c>
      <c r="AI7" s="40">
        <v>6</v>
      </c>
      <c r="AJ7" s="40">
        <v>7</v>
      </c>
      <c r="AK7" s="40">
        <v>8</v>
      </c>
      <c r="AL7" s="40">
        <v>9</v>
      </c>
      <c r="AM7" s="40">
        <v>10</v>
      </c>
      <c r="AN7" s="40">
        <v>11</v>
      </c>
      <c r="AO7" s="40">
        <v>13</v>
      </c>
      <c r="AP7" s="40">
        <v>14</v>
      </c>
      <c r="AQ7" s="40">
        <v>15</v>
      </c>
      <c r="AR7" s="40">
        <v>16</v>
      </c>
      <c r="AS7" s="40">
        <v>17</v>
      </c>
      <c r="AT7" s="40">
        <v>18</v>
      </c>
      <c r="AU7" s="40">
        <v>20</v>
      </c>
      <c r="AV7" s="40">
        <v>21</v>
      </c>
      <c r="AW7" s="40">
        <v>22</v>
      </c>
      <c r="AX7" s="40">
        <v>23</v>
      </c>
      <c r="AY7" s="40">
        <v>24</v>
      </c>
      <c r="AZ7" s="40">
        <v>25</v>
      </c>
      <c r="BA7" s="40">
        <v>5</v>
      </c>
      <c r="BB7" s="40">
        <v>6</v>
      </c>
      <c r="BC7" s="40">
        <v>7</v>
      </c>
      <c r="BD7" s="40">
        <v>8</v>
      </c>
      <c r="BE7" s="40">
        <v>10</v>
      </c>
      <c r="BF7" s="40">
        <v>11</v>
      </c>
      <c r="BG7" s="40">
        <v>12</v>
      </c>
      <c r="BH7" s="40">
        <v>13</v>
      </c>
      <c r="BI7" s="40">
        <v>14</v>
      </c>
      <c r="BJ7" s="40">
        <v>15</v>
      </c>
      <c r="BK7" s="40">
        <v>17</v>
      </c>
      <c r="BL7" s="40">
        <v>18</v>
      </c>
      <c r="BM7" s="40">
        <v>19</v>
      </c>
      <c r="BN7" s="40">
        <v>20</v>
      </c>
      <c r="BO7" s="40">
        <v>21</v>
      </c>
      <c r="BP7" s="40">
        <v>22</v>
      </c>
      <c r="BQ7" s="40">
        <v>24</v>
      </c>
      <c r="BR7" s="40">
        <v>25</v>
      </c>
      <c r="BS7" s="40">
        <v>26</v>
      </c>
      <c r="BT7" s="40">
        <v>27</v>
      </c>
      <c r="BU7" s="40">
        <v>28</v>
      </c>
      <c r="BV7" s="40">
        <v>29</v>
      </c>
      <c r="BW7" s="40">
        <v>1</v>
      </c>
      <c r="BX7" s="40">
        <v>2</v>
      </c>
      <c r="BY7" s="40">
        <v>3</v>
      </c>
      <c r="BZ7" s="40">
        <v>4</v>
      </c>
      <c r="CA7" s="40">
        <v>5</v>
      </c>
      <c r="CB7" s="40">
        <v>6</v>
      </c>
      <c r="CC7" s="40">
        <v>8</v>
      </c>
      <c r="CD7" s="40">
        <v>9</v>
      </c>
      <c r="CE7" s="40">
        <v>10</v>
      </c>
      <c r="CF7" s="40">
        <v>11</v>
      </c>
      <c r="CG7" s="40">
        <v>12</v>
      </c>
      <c r="CH7" s="40">
        <v>13</v>
      </c>
      <c r="CI7" s="40">
        <v>15</v>
      </c>
      <c r="CJ7" s="40">
        <v>16</v>
      </c>
      <c r="CK7" s="40">
        <v>17</v>
      </c>
      <c r="CL7" s="40">
        <v>18</v>
      </c>
      <c r="CM7" s="40">
        <v>19</v>
      </c>
      <c r="CN7" s="40">
        <v>20</v>
      </c>
      <c r="CO7" s="40">
        <v>22</v>
      </c>
      <c r="CP7" s="40">
        <v>23</v>
      </c>
      <c r="CQ7" s="40">
        <v>24</v>
      </c>
      <c r="CR7" s="40">
        <v>25</v>
      </c>
      <c r="CS7" s="40">
        <v>26</v>
      </c>
      <c r="CT7" s="40">
        <v>27</v>
      </c>
      <c r="CU7" s="40">
        <v>29</v>
      </c>
      <c r="CV7" s="40">
        <v>30</v>
      </c>
      <c r="CW7" s="34" t="s">
        <v>1</v>
      </c>
      <c r="CX7" s="34" t="s">
        <v>5</v>
      </c>
      <c r="CY7" s="34" t="s">
        <v>31</v>
      </c>
      <c r="CZ7" s="34" t="s">
        <v>33</v>
      </c>
      <c r="DA7" s="34" t="s">
        <v>78</v>
      </c>
      <c r="DB7" s="34" t="s">
        <v>45</v>
      </c>
      <c r="DC7" s="34" t="s">
        <v>28</v>
      </c>
      <c r="DD7" s="34" t="s">
        <v>36</v>
      </c>
      <c r="DE7" s="34" t="s">
        <v>22</v>
      </c>
      <c r="DF7" s="34" t="s">
        <v>3</v>
      </c>
      <c r="DG7" s="34" t="s">
        <v>25</v>
      </c>
      <c r="DH7" s="34" t="s">
        <v>39</v>
      </c>
      <c r="DI7" s="34" t="s">
        <v>42</v>
      </c>
      <c r="DJ7" s="34" t="s">
        <v>7</v>
      </c>
      <c r="DK7" s="34" t="s">
        <v>59</v>
      </c>
      <c r="DL7" s="34" t="s">
        <v>60</v>
      </c>
      <c r="DM7" s="34" t="s">
        <v>10</v>
      </c>
      <c r="DN7" s="34" t="s">
        <v>14</v>
      </c>
      <c r="DO7" s="34" t="s">
        <v>65</v>
      </c>
      <c r="DP7" s="34" t="s">
        <v>19</v>
      </c>
      <c r="DQ7" s="34" t="s">
        <v>79</v>
      </c>
      <c r="DR7" s="34" t="s">
        <v>63</v>
      </c>
      <c r="DS7" s="34" t="s">
        <v>17</v>
      </c>
      <c r="DT7" s="48" t="s">
        <v>1</v>
      </c>
      <c r="DU7" s="48" t="s">
        <v>5</v>
      </c>
      <c r="DV7" s="48" t="s">
        <v>31</v>
      </c>
      <c r="DW7" s="48" t="s">
        <v>33</v>
      </c>
      <c r="DX7" s="48" t="s">
        <v>78</v>
      </c>
      <c r="DY7" s="48" t="s">
        <v>45</v>
      </c>
      <c r="DZ7" s="48" t="s">
        <v>28</v>
      </c>
      <c r="EA7" s="48" t="s">
        <v>36</v>
      </c>
      <c r="EB7" s="48" t="s">
        <v>22</v>
      </c>
      <c r="EC7" s="48" t="s">
        <v>3</v>
      </c>
      <c r="ED7" s="48" t="s">
        <v>25</v>
      </c>
      <c r="EE7" s="48" t="s">
        <v>39</v>
      </c>
      <c r="EF7" s="48" t="s">
        <v>42</v>
      </c>
      <c r="EG7" s="48" t="s">
        <v>7</v>
      </c>
      <c r="EH7" s="48" t="s">
        <v>59</v>
      </c>
      <c r="EI7" s="48" t="s">
        <v>60</v>
      </c>
      <c r="EJ7" s="48" t="s">
        <v>10</v>
      </c>
      <c r="EK7" s="48" t="s">
        <v>14</v>
      </c>
      <c r="EL7" s="48" t="s">
        <v>65</v>
      </c>
      <c r="EM7" s="48" t="s">
        <v>19</v>
      </c>
      <c r="EN7" s="48" t="s">
        <v>79</v>
      </c>
      <c r="EO7" s="48" t="s">
        <v>63</v>
      </c>
      <c r="EP7" s="48" t="s">
        <v>17</v>
      </c>
    </row>
    <row r="8" spans="1:146" ht="18" customHeight="1">
      <c r="A8" s="27" t="s">
        <v>6</v>
      </c>
      <c r="B8" s="8" t="s">
        <v>7</v>
      </c>
      <c r="D8" s="36" t="s">
        <v>4</v>
      </c>
      <c r="E8" s="10"/>
      <c r="F8" s="10"/>
      <c r="G8" s="10"/>
      <c r="H8" s="10" t="s">
        <v>104</v>
      </c>
      <c r="I8" s="10"/>
      <c r="J8" s="10"/>
      <c r="K8" s="10"/>
      <c r="L8" s="10" t="s">
        <v>105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 t="s">
        <v>107</v>
      </c>
      <c r="AD8" s="10" t="s">
        <v>106</v>
      </c>
      <c r="AE8" s="10"/>
      <c r="AF8" s="10"/>
      <c r="AG8" s="10"/>
      <c r="AH8" s="10"/>
      <c r="AI8" s="10"/>
      <c r="AJ8" s="10"/>
      <c r="AK8" s="10"/>
      <c r="AL8" s="10"/>
      <c r="AM8" s="10" t="s">
        <v>107</v>
      </c>
      <c r="AN8" s="10"/>
      <c r="AO8" s="10"/>
      <c r="AP8" s="10"/>
      <c r="AQ8" s="10"/>
      <c r="AR8" s="10" t="s">
        <v>104</v>
      </c>
      <c r="AS8" s="10"/>
      <c r="AT8" s="10"/>
      <c r="AU8" s="10"/>
      <c r="AV8" s="10"/>
      <c r="AW8" s="10"/>
      <c r="AX8" s="10"/>
      <c r="AY8" s="10"/>
      <c r="AZ8" s="10"/>
      <c r="BA8" s="10" t="s">
        <v>105</v>
      </c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 t="s">
        <v>105</v>
      </c>
      <c r="BS8" s="10"/>
      <c r="BT8" s="10"/>
      <c r="BU8" s="10" t="s">
        <v>104</v>
      </c>
      <c r="BV8" s="10"/>
      <c r="BW8" s="10"/>
      <c r="BX8" s="10"/>
      <c r="BY8" s="10"/>
      <c r="BZ8" s="10" t="s">
        <v>104</v>
      </c>
      <c r="CA8" s="10"/>
      <c r="CB8" s="10"/>
      <c r="CC8" s="10" t="s">
        <v>113</v>
      </c>
      <c r="CD8" s="10"/>
      <c r="CE8" s="10"/>
      <c r="CF8" s="10"/>
      <c r="CG8" s="10"/>
      <c r="CH8" s="10"/>
      <c r="CI8" s="10"/>
      <c r="CJ8" s="10"/>
      <c r="CK8" s="10" t="s">
        <v>104</v>
      </c>
      <c r="CL8" s="10"/>
      <c r="CM8" s="10"/>
      <c r="CN8" s="10"/>
      <c r="CO8" s="10"/>
      <c r="CP8" s="10" t="s">
        <v>107</v>
      </c>
      <c r="CQ8" s="10"/>
      <c r="CR8" s="10"/>
      <c r="CS8" s="10"/>
      <c r="CT8" s="10"/>
      <c r="CU8" s="10"/>
      <c r="CV8" s="10"/>
      <c r="CW8" s="13">
        <f t="shared" ref="CW8:CW41" si="0">COUNTIF(E8:CV8,"РУС")</f>
        <v>5</v>
      </c>
      <c r="CX8" s="15">
        <f t="shared" ref="CX8:CX41" si="1">COUNTIF(E8:CV8,"МАТ")</f>
        <v>3</v>
      </c>
      <c r="CY8" s="13">
        <f t="shared" ref="CY8:CY41" si="2">COUNTIF(E8:CV8,"АЛГ")</f>
        <v>0</v>
      </c>
      <c r="CZ8" s="13">
        <f t="shared" ref="CZ8:CZ41" si="3">COUNTIF(E8:CV8,"ГЕМ")</f>
        <v>0</v>
      </c>
      <c r="DA8" s="13">
        <f t="shared" ref="DA8:DA41" si="4">COUNTIF(E8:CV8,"ВИС")</f>
        <v>0</v>
      </c>
      <c r="DB8" s="13">
        <f t="shared" ref="DB8:DB41" si="5">COUNTIF(E8:CV8,"БИО")</f>
        <v>0</v>
      </c>
      <c r="DC8" s="13">
        <f t="shared" ref="DC8:DC41" si="6">COUNTIF(E8:CV8,"ГЕО")</f>
        <v>0</v>
      </c>
      <c r="DD8" s="13">
        <f t="shared" ref="DD8:DD41" si="7">COUNTIF(E8:CV8,"ИНФ")</f>
        <v>0</v>
      </c>
      <c r="DE8" s="13">
        <f t="shared" ref="DE8:DE41" si="8">COUNTIF(E8:CV8,"ИСТ")</f>
        <v>0</v>
      </c>
      <c r="DF8" s="13">
        <v>3</v>
      </c>
      <c r="DG8" s="13">
        <f t="shared" ref="DG8:DG41" si="9">COUNTIF(E8:CV8,"ОБЩ")</f>
        <v>0</v>
      </c>
      <c r="DH8" s="13">
        <f t="shared" ref="DH8:DH41" si="10">COUNTIF(E8:CV8,"ФИЗ")</f>
        <v>0</v>
      </c>
      <c r="DI8" s="13">
        <f t="shared" ref="DI8:DI41" si="11">COUNTIF(E8:CV8,"ХИМ")</f>
        <v>0</v>
      </c>
      <c r="DJ8" s="13">
        <f t="shared" ref="DJ8:DJ41" si="12">COUNTIF(E8:CV8,"АНГ")</f>
        <v>1</v>
      </c>
      <c r="DK8" s="13">
        <f t="shared" ref="DK8:DK41" si="13">COUNTIF(E8:CV8,"НЕМ")</f>
        <v>0</v>
      </c>
      <c r="DL8" s="13">
        <f t="shared" ref="DL8:DL41" si="14">COUNTIF(E8:CV8,"ФРА")</f>
        <v>0</v>
      </c>
      <c r="DM8" s="13">
        <f t="shared" ref="DM8:DM41" si="15">COUNTIF(E8:CV8,"ОКР")</f>
        <v>1</v>
      </c>
      <c r="DN8" s="13">
        <f t="shared" ref="DN8:DN41" si="16">COUNTIF(E8:CV8,"ИЗО")</f>
        <v>0</v>
      </c>
      <c r="DO8" s="13">
        <f t="shared" ref="DO8:DO41" si="17">COUNTIF(E8:CV8,"КУБ")</f>
        <v>0</v>
      </c>
      <c r="DP8" s="13">
        <f t="shared" ref="DP8:DP41" si="18">COUNTIF(E8:CV8,"МУЗ")</f>
        <v>0</v>
      </c>
      <c r="DQ8" s="13">
        <f t="shared" ref="DQ8:DQ41" si="19">COUNTIF(E8:CV8,"ОБЗ")</f>
        <v>0</v>
      </c>
      <c r="DR8" s="13">
        <f t="shared" ref="DR8:DR41" si="20">COUNTIF(E8:CV8,"ТЕХ")</f>
        <v>0</v>
      </c>
      <c r="DS8" s="13">
        <f t="shared" ref="DS8:DS41" si="21">COUNTIF(E8:CV8,"ФЗР")</f>
        <v>0</v>
      </c>
      <c r="DT8" s="54">
        <f>CW8*100/('кол-во часов'!B5*18)</f>
        <v>5.5555555555555554</v>
      </c>
      <c r="DU8" s="54">
        <f>CX8*100/('кол-во часов'!C5*18)</f>
        <v>4.166666666666667</v>
      </c>
      <c r="DV8" s="54">
        <v>0</v>
      </c>
      <c r="DW8" s="54">
        <v>0</v>
      </c>
      <c r="DX8" s="54">
        <v>0</v>
      </c>
      <c r="DY8" s="54">
        <v>0</v>
      </c>
      <c r="DZ8" s="54">
        <v>0</v>
      </c>
      <c r="EA8" s="54">
        <v>0</v>
      </c>
      <c r="EB8" s="54">
        <v>0</v>
      </c>
      <c r="EC8" s="54">
        <f>DF8*100/('кол-во часов'!K5*18)</f>
        <v>4.166666666666667</v>
      </c>
      <c r="ED8" s="54">
        <v>0</v>
      </c>
      <c r="EE8" s="54">
        <v>0</v>
      </c>
      <c r="EF8" s="54">
        <v>0</v>
      </c>
      <c r="EG8" s="54">
        <f>DJ8*100/('кол-во часов'!O5*18)</f>
        <v>2.7777777777777777</v>
      </c>
      <c r="EH8" s="54">
        <v>0</v>
      </c>
      <c r="EI8" s="54">
        <v>0</v>
      </c>
      <c r="EJ8" s="54">
        <f>DM8*100/('кол-во часов'!R5*18)</f>
        <v>2.7777777777777777</v>
      </c>
      <c r="EK8" s="54">
        <f>DN8*100/('кол-во часов'!S5*18)</f>
        <v>0</v>
      </c>
      <c r="EL8" s="54">
        <v>0</v>
      </c>
      <c r="EM8" s="54">
        <f>DP8*100/('кол-во часов'!U5*18)</f>
        <v>0</v>
      </c>
      <c r="EN8" s="54">
        <v>0</v>
      </c>
      <c r="EO8" s="54">
        <f>DR8*100/('кол-во часов'!W5*18)</f>
        <v>0</v>
      </c>
      <c r="EP8" s="54">
        <f>DS8*100/('кол-во часов'!X5*18)</f>
        <v>0</v>
      </c>
    </row>
    <row r="9" spans="1:146" ht="18" customHeight="1">
      <c r="A9" s="28" t="s">
        <v>44</v>
      </c>
      <c r="B9" s="19" t="s">
        <v>45</v>
      </c>
      <c r="D9" s="37" t="s">
        <v>8</v>
      </c>
      <c r="E9" s="10"/>
      <c r="F9" s="10"/>
      <c r="G9" s="10"/>
      <c r="H9" s="10" t="s">
        <v>104</v>
      </c>
      <c r="I9" s="10"/>
      <c r="J9" s="10"/>
      <c r="K9" s="10"/>
      <c r="L9" s="10" t="s">
        <v>105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 t="s">
        <v>107</v>
      </c>
      <c r="AD9" s="10" t="s">
        <v>106</v>
      </c>
      <c r="AE9" s="10"/>
      <c r="AF9" s="10"/>
      <c r="AG9" s="10"/>
      <c r="AH9" s="10"/>
      <c r="AI9" s="10"/>
      <c r="AJ9" s="10"/>
      <c r="AK9" s="10"/>
      <c r="AL9" s="10"/>
      <c r="AM9" s="10" t="s">
        <v>107</v>
      </c>
      <c r="AN9" s="10"/>
      <c r="AO9" s="10"/>
      <c r="AP9" s="10"/>
      <c r="AQ9" s="10"/>
      <c r="AR9" s="10" t="s">
        <v>104</v>
      </c>
      <c r="AS9" s="10"/>
      <c r="AT9" s="10"/>
      <c r="AU9" s="10"/>
      <c r="AV9" s="10"/>
      <c r="AW9" s="10"/>
      <c r="AX9" s="10"/>
      <c r="AY9" s="10"/>
      <c r="AZ9" s="10"/>
      <c r="BA9" s="10" t="s">
        <v>105</v>
      </c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 t="s">
        <v>105</v>
      </c>
      <c r="BS9" s="10"/>
      <c r="BT9" s="10"/>
      <c r="BU9" s="10" t="s">
        <v>104</v>
      </c>
      <c r="BV9" s="10"/>
      <c r="BW9" s="10"/>
      <c r="BX9" s="10"/>
      <c r="BY9" s="10"/>
      <c r="BZ9" s="10" t="s">
        <v>104</v>
      </c>
      <c r="CA9" s="10"/>
      <c r="CB9" s="10"/>
      <c r="CC9" s="10"/>
      <c r="CD9" s="10"/>
      <c r="CE9" s="10" t="s">
        <v>113</v>
      </c>
      <c r="CF9" s="10"/>
      <c r="CG9" s="10"/>
      <c r="CH9" s="10"/>
      <c r="CI9" s="10"/>
      <c r="CJ9" s="10"/>
      <c r="CK9" s="10" t="s">
        <v>104</v>
      </c>
      <c r="CL9" s="10"/>
      <c r="CM9" s="10"/>
      <c r="CN9" s="10"/>
      <c r="CO9" s="10"/>
      <c r="CP9" s="10" t="s">
        <v>107</v>
      </c>
      <c r="CQ9" s="10"/>
      <c r="CR9" s="10"/>
      <c r="CS9" s="10"/>
      <c r="CT9" s="10"/>
      <c r="CU9" s="10"/>
      <c r="CV9" s="10"/>
      <c r="CW9" s="13">
        <f t="shared" si="0"/>
        <v>5</v>
      </c>
      <c r="CX9" s="15">
        <f t="shared" si="1"/>
        <v>3</v>
      </c>
      <c r="CY9" s="13">
        <f t="shared" si="2"/>
        <v>0</v>
      </c>
      <c r="CZ9" s="13">
        <f t="shared" si="3"/>
        <v>0</v>
      </c>
      <c r="DA9" s="13">
        <f t="shared" si="4"/>
        <v>0</v>
      </c>
      <c r="DB9" s="13">
        <f t="shared" si="5"/>
        <v>0</v>
      </c>
      <c r="DC9" s="13">
        <f t="shared" si="6"/>
        <v>0</v>
      </c>
      <c r="DD9" s="13">
        <f t="shared" si="7"/>
        <v>0</v>
      </c>
      <c r="DE9" s="13">
        <f t="shared" si="8"/>
        <v>0</v>
      </c>
      <c r="DF9" s="13">
        <f t="shared" ref="DF9:DF41" si="22">COUNTIF(E9:CV9,"ЛИТ")</f>
        <v>3</v>
      </c>
      <c r="DG9" s="13">
        <f t="shared" si="9"/>
        <v>0</v>
      </c>
      <c r="DH9" s="13">
        <f t="shared" si="10"/>
        <v>0</v>
      </c>
      <c r="DI9" s="13">
        <f t="shared" si="11"/>
        <v>0</v>
      </c>
      <c r="DJ9" s="13">
        <f t="shared" si="12"/>
        <v>1</v>
      </c>
      <c r="DK9" s="13">
        <f t="shared" si="13"/>
        <v>0</v>
      </c>
      <c r="DL9" s="13">
        <f t="shared" si="14"/>
        <v>0</v>
      </c>
      <c r="DM9" s="13">
        <f t="shared" si="15"/>
        <v>1</v>
      </c>
      <c r="DN9" s="13">
        <f t="shared" si="16"/>
        <v>0</v>
      </c>
      <c r="DO9" s="13">
        <f t="shared" si="17"/>
        <v>0</v>
      </c>
      <c r="DP9" s="13">
        <f t="shared" si="18"/>
        <v>0</v>
      </c>
      <c r="DQ9" s="13">
        <f t="shared" si="19"/>
        <v>0</v>
      </c>
      <c r="DR9" s="13">
        <f t="shared" si="20"/>
        <v>0</v>
      </c>
      <c r="DS9" s="13">
        <f t="shared" si="21"/>
        <v>0</v>
      </c>
      <c r="DT9" s="54">
        <f>CW9*100/('кол-во часов'!B6*18)</f>
        <v>5.5555555555555554</v>
      </c>
      <c r="DU9" s="54">
        <f>CX9*100/('кол-во часов'!C6*18)</f>
        <v>4.166666666666667</v>
      </c>
      <c r="DV9" s="54">
        <v>0</v>
      </c>
      <c r="DW9" s="54">
        <v>0</v>
      </c>
      <c r="DX9" s="54">
        <v>0</v>
      </c>
      <c r="DY9" s="54">
        <v>0</v>
      </c>
      <c r="DZ9" s="54">
        <v>0</v>
      </c>
      <c r="EA9" s="54">
        <v>0</v>
      </c>
      <c r="EB9" s="54">
        <v>0</v>
      </c>
      <c r="EC9" s="54">
        <f>DF9*100/('кол-во часов'!K6*18)</f>
        <v>4.166666666666667</v>
      </c>
      <c r="ED9" s="54">
        <v>0</v>
      </c>
      <c r="EE9" s="54">
        <v>0</v>
      </c>
      <c r="EF9" s="54">
        <v>0</v>
      </c>
      <c r="EG9" s="54">
        <f>DJ9*100/('кол-во часов'!O6*18)</f>
        <v>2.7777777777777777</v>
      </c>
      <c r="EH9" s="54">
        <v>0</v>
      </c>
      <c r="EI9" s="54">
        <v>0</v>
      </c>
      <c r="EJ9" s="54">
        <f>DM9*100/('кол-во часов'!R6*18)</f>
        <v>2.7777777777777777</v>
      </c>
      <c r="EK9" s="54">
        <f>DN9*100/('кол-во часов'!S6*18)</f>
        <v>0</v>
      </c>
      <c r="EL9" s="54">
        <v>0</v>
      </c>
      <c r="EM9" s="54">
        <f>DP9*100/('кол-во часов'!U6*18)</f>
        <v>0</v>
      </c>
      <c r="EN9" s="54">
        <v>0</v>
      </c>
      <c r="EO9" s="54">
        <f>DR9*100/('кол-во часов'!W6*18)</f>
        <v>0</v>
      </c>
      <c r="EP9" s="54">
        <f>DS9*100/('кол-во часов'!X6*18)</f>
        <v>0</v>
      </c>
    </row>
    <row r="10" spans="1:146" ht="18" customHeight="1">
      <c r="A10" s="29" t="s">
        <v>77</v>
      </c>
      <c r="B10" s="21" t="s">
        <v>78</v>
      </c>
      <c r="D10" s="37" t="s">
        <v>11</v>
      </c>
      <c r="E10" s="10"/>
      <c r="F10" s="10"/>
      <c r="G10" s="10"/>
      <c r="H10" s="10" t="s">
        <v>104</v>
      </c>
      <c r="I10" s="10"/>
      <c r="J10" s="10"/>
      <c r="K10" s="10"/>
      <c r="L10" s="10" t="s">
        <v>105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 t="s">
        <v>107</v>
      </c>
      <c r="AD10" s="10" t="s">
        <v>106</v>
      </c>
      <c r="AE10" s="10"/>
      <c r="AF10" s="10"/>
      <c r="AG10" s="10"/>
      <c r="AH10" s="10"/>
      <c r="AI10" s="10"/>
      <c r="AJ10" s="10"/>
      <c r="AK10" s="10"/>
      <c r="AL10" s="10"/>
      <c r="AM10" s="10" t="s">
        <v>107</v>
      </c>
      <c r="AN10" s="10"/>
      <c r="AO10" s="10"/>
      <c r="AP10" s="10"/>
      <c r="AQ10" s="10"/>
      <c r="AR10" s="10" t="s">
        <v>104</v>
      </c>
      <c r="AS10" s="10"/>
      <c r="AT10" s="10"/>
      <c r="AU10" s="10"/>
      <c r="AV10" s="10"/>
      <c r="AW10" s="10"/>
      <c r="AX10" s="10"/>
      <c r="AY10" s="10"/>
      <c r="AZ10" s="10"/>
      <c r="BA10" s="10" t="s">
        <v>105</v>
      </c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 t="s">
        <v>105</v>
      </c>
      <c r="BS10" s="10"/>
      <c r="BT10" s="10"/>
      <c r="BU10" s="10" t="s">
        <v>104</v>
      </c>
      <c r="BV10" s="10"/>
      <c r="BW10" s="10"/>
      <c r="BX10" s="10"/>
      <c r="BY10" s="10"/>
      <c r="BZ10" s="10" t="s">
        <v>104</v>
      </c>
      <c r="CA10" s="10"/>
      <c r="CB10" s="10"/>
      <c r="CC10" s="10"/>
      <c r="CD10" s="10" t="s">
        <v>113</v>
      </c>
      <c r="CE10" s="10"/>
      <c r="CF10" s="10"/>
      <c r="CG10" s="10"/>
      <c r="CH10" s="10"/>
      <c r="CI10" s="10"/>
      <c r="CJ10" s="10"/>
      <c r="CK10" s="10" t="s">
        <v>104</v>
      </c>
      <c r="CL10" s="10"/>
      <c r="CM10" s="10"/>
      <c r="CN10" s="10"/>
      <c r="CO10" s="10"/>
      <c r="CP10" s="10" t="s">
        <v>107</v>
      </c>
      <c r="CQ10" s="10"/>
      <c r="CR10" s="10"/>
      <c r="CS10" s="10"/>
      <c r="CT10" s="10"/>
      <c r="CU10" s="10"/>
      <c r="CV10" s="10"/>
      <c r="CW10" s="13">
        <f t="shared" si="0"/>
        <v>5</v>
      </c>
      <c r="CX10" s="15">
        <f t="shared" si="1"/>
        <v>3</v>
      </c>
      <c r="CY10" s="13">
        <f t="shared" si="2"/>
        <v>0</v>
      </c>
      <c r="CZ10" s="13">
        <f t="shared" si="3"/>
        <v>0</v>
      </c>
      <c r="DA10" s="13">
        <f t="shared" si="4"/>
        <v>0</v>
      </c>
      <c r="DB10" s="13">
        <f t="shared" si="5"/>
        <v>0</v>
      </c>
      <c r="DC10" s="13">
        <f t="shared" si="6"/>
        <v>0</v>
      </c>
      <c r="DD10" s="13">
        <f t="shared" si="7"/>
        <v>0</v>
      </c>
      <c r="DE10" s="13">
        <f t="shared" si="8"/>
        <v>0</v>
      </c>
      <c r="DF10" s="13">
        <f t="shared" si="22"/>
        <v>3</v>
      </c>
      <c r="DG10" s="13">
        <f t="shared" si="9"/>
        <v>0</v>
      </c>
      <c r="DH10" s="13">
        <f t="shared" si="10"/>
        <v>0</v>
      </c>
      <c r="DI10" s="13">
        <f t="shared" si="11"/>
        <v>0</v>
      </c>
      <c r="DJ10" s="13">
        <f t="shared" si="12"/>
        <v>1</v>
      </c>
      <c r="DK10" s="13">
        <f t="shared" si="13"/>
        <v>0</v>
      </c>
      <c r="DL10" s="13">
        <f t="shared" si="14"/>
        <v>0</v>
      </c>
      <c r="DM10" s="13">
        <f t="shared" si="15"/>
        <v>1</v>
      </c>
      <c r="DN10" s="13">
        <f t="shared" si="16"/>
        <v>0</v>
      </c>
      <c r="DO10" s="13">
        <f t="shared" si="17"/>
        <v>0</v>
      </c>
      <c r="DP10" s="13">
        <f t="shared" si="18"/>
        <v>0</v>
      </c>
      <c r="DQ10" s="13">
        <f t="shared" si="19"/>
        <v>0</v>
      </c>
      <c r="DR10" s="13">
        <f t="shared" si="20"/>
        <v>0</v>
      </c>
      <c r="DS10" s="13">
        <f t="shared" si="21"/>
        <v>0</v>
      </c>
      <c r="DT10" s="54">
        <f>CW10*100/('кол-во часов'!B7*18)</f>
        <v>5.5555555555555554</v>
      </c>
      <c r="DU10" s="54">
        <f>CX10*100/('кол-во часов'!C7*18)</f>
        <v>4.166666666666667</v>
      </c>
      <c r="DV10" s="54">
        <v>0</v>
      </c>
      <c r="DW10" s="54">
        <v>0</v>
      </c>
      <c r="DX10" s="54">
        <v>0</v>
      </c>
      <c r="DY10" s="54">
        <v>0</v>
      </c>
      <c r="DZ10" s="54">
        <v>0</v>
      </c>
      <c r="EA10" s="54">
        <v>0</v>
      </c>
      <c r="EB10" s="54">
        <v>0</v>
      </c>
      <c r="EC10" s="54">
        <f>DF10*100/('кол-во часов'!K7*18)</f>
        <v>4.166666666666667</v>
      </c>
      <c r="ED10" s="54">
        <v>0</v>
      </c>
      <c r="EE10" s="54">
        <v>0</v>
      </c>
      <c r="EF10" s="54">
        <v>0</v>
      </c>
      <c r="EG10" s="54">
        <f>DJ10*100/('кол-во часов'!O7*18)</f>
        <v>2.7777777777777777</v>
      </c>
      <c r="EH10" s="54">
        <v>0</v>
      </c>
      <c r="EI10" s="54">
        <v>0</v>
      </c>
      <c r="EJ10" s="54">
        <f>DM10*100/('кол-во часов'!R7*18)</f>
        <v>2.7777777777777777</v>
      </c>
      <c r="EK10" s="54">
        <f>DN10*100/('кол-во часов'!S7*18)</f>
        <v>0</v>
      </c>
      <c r="EL10" s="54">
        <v>0</v>
      </c>
      <c r="EM10" s="54">
        <f>DP10*100/('кол-во часов'!U7*18)</f>
        <v>0</v>
      </c>
      <c r="EN10" s="54">
        <v>0</v>
      </c>
      <c r="EO10" s="54">
        <f>DR10*100/('кол-во часов'!W7*18)</f>
        <v>0</v>
      </c>
      <c r="EP10" s="54">
        <f>DS10*100/('кол-во часов'!X7*18)</f>
        <v>0</v>
      </c>
    </row>
    <row r="11" spans="1:146" ht="18" customHeight="1">
      <c r="A11" s="28" t="s">
        <v>27</v>
      </c>
      <c r="B11" s="20" t="s">
        <v>28</v>
      </c>
      <c r="D11" s="37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3">
        <f t="shared" si="0"/>
        <v>0</v>
      </c>
      <c r="CX11" s="15">
        <f t="shared" si="1"/>
        <v>0</v>
      </c>
      <c r="CY11" s="13">
        <f t="shared" si="2"/>
        <v>0</v>
      </c>
      <c r="CZ11" s="13">
        <f t="shared" si="3"/>
        <v>0</v>
      </c>
      <c r="DA11" s="13">
        <f t="shared" si="4"/>
        <v>0</v>
      </c>
      <c r="DB11" s="13">
        <f t="shared" si="5"/>
        <v>0</v>
      </c>
      <c r="DC11" s="13">
        <f t="shared" si="6"/>
        <v>0</v>
      </c>
      <c r="DD11" s="13">
        <f t="shared" si="7"/>
        <v>0</v>
      </c>
      <c r="DE11" s="13">
        <f t="shared" si="8"/>
        <v>0</v>
      </c>
      <c r="DF11" s="13">
        <f t="shared" si="22"/>
        <v>0</v>
      </c>
      <c r="DG11" s="13">
        <f t="shared" si="9"/>
        <v>0</v>
      </c>
      <c r="DH11" s="13">
        <f t="shared" si="10"/>
        <v>0</v>
      </c>
      <c r="DI11" s="13">
        <f t="shared" si="11"/>
        <v>0</v>
      </c>
      <c r="DJ11" s="13">
        <f t="shared" si="12"/>
        <v>0</v>
      </c>
      <c r="DK11" s="13">
        <f t="shared" si="13"/>
        <v>0</v>
      </c>
      <c r="DL11" s="13">
        <f t="shared" si="14"/>
        <v>0</v>
      </c>
      <c r="DM11" s="13">
        <f t="shared" si="15"/>
        <v>0</v>
      </c>
      <c r="DN11" s="13">
        <f t="shared" si="16"/>
        <v>0</v>
      </c>
      <c r="DO11" s="13">
        <f t="shared" si="17"/>
        <v>0</v>
      </c>
      <c r="DP11" s="13">
        <f t="shared" si="18"/>
        <v>0</v>
      </c>
      <c r="DQ11" s="13">
        <f t="shared" si="19"/>
        <v>0</v>
      </c>
      <c r="DR11" s="13">
        <f t="shared" si="20"/>
        <v>0</v>
      </c>
      <c r="DS11" s="13">
        <f t="shared" si="21"/>
        <v>0</v>
      </c>
      <c r="DT11" s="54">
        <v>0</v>
      </c>
      <c r="DU11" s="54">
        <v>0</v>
      </c>
      <c r="DV11" s="54">
        <v>0</v>
      </c>
      <c r="DW11" s="54">
        <v>0</v>
      </c>
      <c r="DX11" s="54">
        <v>0</v>
      </c>
      <c r="DY11" s="54">
        <v>0</v>
      </c>
      <c r="DZ11" s="54">
        <v>0</v>
      </c>
      <c r="EA11" s="54">
        <v>0</v>
      </c>
      <c r="EB11" s="54">
        <v>0</v>
      </c>
      <c r="EC11" s="54">
        <v>0</v>
      </c>
      <c r="ED11" s="54">
        <v>0</v>
      </c>
      <c r="EE11" s="54">
        <v>0</v>
      </c>
      <c r="EF11" s="54">
        <v>0</v>
      </c>
      <c r="EG11" s="54">
        <v>0</v>
      </c>
      <c r="EH11" s="54">
        <v>0</v>
      </c>
      <c r="EI11" s="54">
        <v>0</v>
      </c>
      <c r="EJ11" s="54">
        <v>0</v>
      </c>
      <c r="EK11" s="54">
        <v>0</v>
      </c>
      <c r="EL11" s="54">
        <v>0</v>
      </c>
      <c r="EM11" s="54">
        <v>0</v>
      </c>
      <c r="EN11" s="54">
        <v>0</v>
      </c>
      <c r="EO11" s="54">
        <v>0</v>
      </c>
      <c r="EP11" s="54">
        <v>0</v>
      </c>
    </row>
    <row r="12" spans="1:146" ht="18" customHeight="1">
      <c r="A12" s="28" t="s">
        <v>56</v>
      </c>
      <c r="B12" s="8" t="s">
        <v>33</v>
      </c>
      <c r="D12" s="37" t="s">
        <v>16</v>
      </c>
      <c r="E12" s="10"/>
      <c r="F12" s="10"/>
      <c r="G12" s="10"/>
      <c r="H12" s="10" t="s">
        <v>103</v>
      </c>
      <c r="I12" s="10"/>
      <c r="J12" s="10"/>
      <c r="K12" s="10" t="s">
        <v>105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 t="s">
        <v>105</v>
      </c>
      <c r="AA12" s="10"/>
      <c r="AB12" s="10"/>
      <c r="AC12" s="10"/>
      <c r="AD12" s="10" t="s">
        <v>107</v>
      </c>
      <c r="AE12" s="10" t="s">
        <v>104</v>
      </c>
      <c r="AF12" s="10"/>
      <c r="AG12" s="10"/>
      <c r="AH12" s="10"/>
      <c r="AI12" s="10"/>
      <c r="AJ12" s="10"/>
      <c r="AK12" s="10"/>
      <c r="AL12" s="10"/>
      <c r="AM12" s="10" t="s">
        <v>106</v>
      </c>
      <c r="AN12" s="10"/>
      <c r="AO12" s="10"/>
      <c r="AP12" s="10"/>
      <c r="AQ12" s="10" t="s">
        <v>105</v>
      </c>
      <c r="AR12" s="10" t="s">
        <v>104</v>
      </c>
      <c r="AS12" s="10"/>
      <c r="AT12" s="10"/>
      <c r="AU12" s="10"/>
      <c r="AV12" s="10" t="s">
        <v>113</v>
      </c>
      <c r="AW12" s="10"/>
      <c r="AX12" s="10"/>
      <c r="AY12" s="10" t="s">
        <v>106</v>
      </c>
      <c r="AZ12" s="10"/>
      <c r="BA12" s="10"/>
      <c r="BB12" s="10" t="s">
        <v>105</v>
      </c>
      <c r="BC12" s="10"/>
      <c r="BD12" s="10"/>
      <c r="BE12" s="10"/>
      <c r="BF12" s="10"/>
      <c r="BG12" s="10"/>
      <c r="BH12" s="10"/>
      <c r="BI12" s="10"/>
      <c r="BJ12" s="10" t="s">
        <v>105</v>
      </c>
      <c r="BK12" s="10" t="s">
        <v>104</v>
      </c>
      <c r="BL12" s="10"/>
      <c r="BM12" s="10"/>
      <c r="BN12" s="10" t="s">
        <v>107</v>
      </c>
      <c r="BO12" s="10"/>
      <c r="BP12" s="10"/>
      <c r="BQ12" s="10"/>
      <c r="BR12" s="10" t="s">
        <v>106</v>
      </c>
      <c r="BS12" s="10"/>
      <c r="BT12" s="10"/>
      <c r="BU12" s="10"/>
      <c r="BV12" s="10"/>
      <c r="BW12" s="10"/>
      <c r="BX12" s="10"/>
      <c r="BY12" s="10" t="s">
        <v>104</v>
      </c>
      <c r="BZ12" s="10"/>
      <c r="CA12" s="10"/>
      <c r="CB12" s="10"/>
      <c r="CC12" s="10"/>
      <c r="CD12" s="10"/>
      <c r="CE12" s="10"/>
      <c r="CF12" s="10" t="s">
        <v>105</v>
      </c>
      <c r="CG12" s="10"/>
      <c r="CH12" s="10"/>
      <c r="CI12" s="10"/>
      <c r="CJ12" s="10"/>
      <c r="CK12" s="10" t="s">
        <v>107</v>
      </c>
      <c r="CL12" s="10"/>
      <c r="CM12" s="10"/>
      <c r="CN12" s="10"/>
      <c r="CO12" s="10" t="s">
        <v>105</v>
      </c>
      <c r="CP12" s="10"/>
      <c r="CQ12" s="10"/>
      <c r="CR12" s="10"/>
      <c r="CS12" s="10" t="s">
        <v>106</v>
      </c>
      <c r="CT12" s="10"/>
      <c r="CU12" s="10"/>
      <c r="CV12" s="10"/>
      <c r="CW12" s="13">
        <v>5</v>
      </c>
      <c r="CX12" s="15">
        <v>5</v>
      </c>
      <c r="CY12" s="13">
        <f t="shared" si="2"/>
        <v>0</v>
      </c>
      <c r="CZ12" s="13">
        <f t="shared" si="3"/>
        <v>0</v>
      </c>
      <c r="DA12" s="13">
        <f t="shared" si="4"/>
        <v>0</v>
      </c>
      <c r="DB12" s="13">
        <f t="shared" si="5"/>
        <v>0</v>
      </c>
      <c r="DC12" s="13">
        <f t="shared" si="6"/>
        <v>0</v>
      </c>
      <c r="DD12" s="13">
        <f t="shared" si="7"/>
        <v>0</v>
      </c>
      <c r="DE12" s="13">
        <f t="shared" si="8"/>
        <v>0</v>
      </c>
      <c r="DF12" s="13">
        <f t="shared" si="22"/>
        <v>3</v>
      </c>
      <c r="DG12" s="13">
        <f t="shared" si="9"/>
        <v>0</v>
      </c>
      <c r="DH12" s="13">
        <f t="shared" si="10"/>
        <v>0</v>
      </c>
      <c r="DI12" s="13">
        <f t="shared" si="11"/>
        <v>0</v>
      </c>
      <c r="DJ12" s="13">
        <f t="shared" si="12"/>
        <v>1</v>
      </c>
      <c r="DK12" s="13">
        <f t="shared" si="13"/>
        <v>0</v>
      </c>
      <c r="DL12" s="13">
        <f t="shared" si="14"/>
        <v>0</v>
      </c>
      <c r="DM12" s="13">
        <f t="shared" si="15"/>
        <v>4</v>
      </c>
      <c r="DN12" s="13">
        <f t="shared" si="16"/>
        <v>0</v>
      </c>
      <c r="DO12" s="13">
        <f t="shared" si="17"/>
        <v>0</v>
      </c>
      <c r="DP12" s="13">
        <f t="shared" si="18"/>
        <v>0</v>
      </c>
      <c r="DQ12" s="13">
        <f t="shared" si="19"/>
        <v>0</v>
      </c>
      <c r="DR12" s="13">
        <f t="shared" si="20"/>
        <v>0</v>
      </c>
      <c r="DS12" s="13">
        <f t="shared" si="21"/>
        <v>0</v>
      </c>
      <c r="DT12" s="54">
        <f>CW12*100/('кол-во часов'!B9*18)</f>
        <v>5.5555555555555554</v>
      </c>
      <c r="DU12" s="54">
        <f>CX12*100/('кол-во часов'!C9*18)</f>
        <v>6.9444444444444446</v>
      </c>
      <c r="DV12" s="54">
        <v>0</v>
      </c>
      <c r="DW12" s="54">
        <v>0</v>
      </c>
      <c r="DX12" s="54">
        <v>0</v>
      </c>
      <c r="DY12" s="54">
        <v>0</v>
      </c>
      <c r="DZ12" s="54">
        <v>0</v>
      </c>
      <c r="EA12" s="54">
        <v>0</v>
      </c>
      <c r="EB12" s="54">
        <v>0</v>
      </c>
      <c r="EC12" s="54">
        <f>DF12*100/('кол-во часов'!K9*18)</f>
        <v>4.166666666666667</v>
      </c>
      <c r="ED12" s="54">
        <v>0</v>
      </c>
      <c r="EE12" s="54">
        <v>0</v>
      </c>
      <c r="EF12" s="54">
        <v>0</v>
      </c>
      <c r="EG12" s="54">
        <f>DJ12*100/('кол-во часов'!O9*18)</f>
        <v>2.7777777777777777</v>
      </c>
      <c r="EH12" s="54">
        <v>0</v>
      </c>
      <c r="EI12" s="54">
        <v>0</v>
      </c>
      <c r="EJ12" s="54">
        <f>DM12*100/('кол-во часов'!R9*18)</f>
        <v>11.111111111111111</v>
      </c>
      <c r="EK12" s="54">
        <f>DN12*100/('кол-во часов'!S9*18)</f>
        <v>0</v>
      </c>
      <c r="EL12" s="54">
        <v>0</v>
      </c>
      <c r="EM12" s="54">
        <f>DP12*100/('кол-во часов'!U9*18)</f>
        <v>0</v>
      </c>
      <c r="EN12" s="54">
        <v>0</v>
      </c>
      <c r="EO12" s="54">
        <f>DR12*100/('кол-во часов'!W9*18)</f>
        <v>0</v>
      </c>
      <c r="EP12" s="54">
        <f>DS12*100/('кол-во часов'!X9*18)</f>
        <v>0</v>
      </c>
    </row>
    <row r="13" spans="1:146" ht="18" customHeight="1">
      <c r="A13" s="28" t="s">
        <v>14</v>
      </c>
      <c r="B13" s="8" t="s">
        <v>14</v>
      </c>
      <c r="C13" s="1" t="s">
        <v>15</v>
      </c>
      <c r="D13" s="37" t="s">
        <v>18</v>
      </c>
      <c r="E13" s="10"/>
      <c r="F13" s="10"/>
      <c r="G13" s="10"/>
      <c r="H13" s="10" t="s">
        <v>104</v>
      </c>
      <c r="I13" s="10"/>
      <c r="J13" s="10"/>
      <c r="K13" s="10" t="s">
        <v>105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 t="s">
        <v>105</v>
      </c>
      <c r="AA13" s="10"/>
      <c r="AB13" s="10"/>
      <c r="AC13" s="10"/>
      <c r="AD13" s="10" t="s">
        <v>107</v>
      </c>
      <c r="AE13" s="10" t="s">
        <v>104</v>
      </c>
      <c r="AF13" s="10"/>
      <c r="AG13" s="10"/>
      <c r="AH13" s="10"/>
      <c r="AI13" s="10"/>
      <c r="AJ13" s="10"/>
      <c r="AK13" s="10"/>
      <c r="AL13" s="10"/>
      <c r="AM13" s="10" t="s">
        <v>106</v>
      </c>
      <c r="AN13" s="10"/>
      <c r="AO13" s="10"/>
      <c r="AP13" s="10"/>
      <c r="AQ13" s="10" t="s">
        <v>105</v>
      </c>
      <c r="AR13" s="10" t="s">
        <v>104</v>
      </c>
      <c r="AS13" s="10"/>
      <c r="AT13" s="10"/>
      <c r="AU13" s="10"/>
      <c r="AV13" s="10" t="s">
        <v>113</v>
      </c>
      <c r="AW13" s="10"/>
      <c r="AX13" s="10"/>
      <c r="AY13" s="10" t="s">
        <v>106</v>
      </c>
      <c r="AZ13" s="10"/>
      <c r="BA13" s="10"/>
      <c r="BB13" s="10" t="s">
        <v>105</v>
      </c>
      <c r="BC13" s="10"/>
      <c r="BD13" s="10"/>
      <c r="BE13" s="10"/>
      <c r="BF13" s="10"/>
      <c r="BG13" s="10"/>
      <c r="BH13" s="10"/>
      <c r="BI13" s="10"/>
      <c r="BJ13" s="10" t="s">
        <v>105</v>
      </c>
      <c r="BK13" s="10" t="s">
        <v>104</v>
      </c>
      <c r="BL13" s="10"/>
      <c r="BM13" s="10"/>
      <c r="BN13" s="10" t="s">
        <v>107</v>
      </c>
      <c r="BO13" s="10"/>
      <c r="BP13" s="10"/>
      <c r="BQ13" s="10"/>
      <c r="BR13" s="10" t="s">
        <v>106</v>
      </c>
      <c r="BS13" s="10"/>
      <c r="BT13" s="10"/>
      <c r="BU13" s="10"/>
      <c r="BV13" s="10"/>
      <c r="BW13" s="10"/>
      <c r="BX13" s="10"/>
      <c r="BY13" s="10" t="s">
        <v>104</v>
      </c>
      <c r="BZ13" s="10"/>
      <c r="CA13" s="10"/>
      <c r="CB13" s="10"/>
      <c r="CC13" s="10"/>
      <c r="CD13" s="10"/>
      <c r="CE13" s="10"/>
      <c r="CF13" s="10" t="s">
        <v>105</v>
      </c>
      <c r="CG13" s="10"/>
      <c r="CH13" s="10"/>
      <c r="CI13" s="10"/>
      <c r="CJ13" s="10"/>
      <c r="CK13" s="10" t="s">
        <v>107</v>
      </c>
      <c r="CL13" s="10"/>
      <c r="CM13" s="10"/>
      <c r="CN13" s="10"/>
      <c r="CO13" s="10" t="s">
        <v>105</v>
      </c>
      <c r="CP13" s="10"/>
      <c r="CQ13" s="10"/>
      <c r="CR13" s="10"/>
      <c r="CS13" s="10" t="s">
        <v>106</v>
      </c>
      <c r="CT13" s="10"/>
      <c r="CU13" s="10"/>
      <c r="CV13" s="10"/>
      <c r="CW13" s="13">
        <f t="shared" si="0"/>
        <v>5</v>
      </c>
      <c r="CX13" s="15">
        <v>5</v>
      </c>
      <c r="CY13" s="13">
        <f t="shared" si="2"/>
        <v>0</v>
      </c>
      <c r="CZ13" s="13">
        <f t="shared" si="3"/>
        <v>0</v>
      </c>
      <c r="DA13" s="13">
        <f t="shared" si="4"/>
        <v>0</v>
      </c>
      <c r="DB13" s="13">
        <f t="shared" si="5"/>
        <v>0</v>
      </c>
      <c r="DC13" s="13">
        <f t="shared" si="6"/>
        <v>0</v>
      </c>
      <c r="DD13" s="13">
        <f t="shared" si="7"/>
        <v>0</v>
      </c>
      <c r="DE13" s="13">
        <f t="shared" si="8"/>
        <v>0</v>
      </c>
      <c r="DF13" s="13">
        <f t="shared" si="22"/>
        <v>3</v>
      </c>
      <c r="DG13" s="13">
        <f t="shared" si="9"/>
        <v>0</v>
      </c>
      <c r="DH13" s="13">
        <f t="shared" si="10"/>
        <v>0</v>
      </c>
      <c r="DI13" s="13">
        <f t="shared" si="11"/>
        <v>0</v>
      </c>
      <c r="DJ13" s="13">
        <f t="shared" si="12"/>
        <v>1</v>
      </c>
      <c r="DK13" s="13">
        <f t="shared" si="13"/>
        <v>0</v>
      </c>
      <c r="DL13" s="13">
        <f t="shared" si="14"/>
        <v>0</v>
      </c>
      <c r="DM13" s="13">
        <f t="shared" si="15"/>
        <v>4</v>
      </c>
      <c r="DN13" s="13">
        <f t="shared" si="16"/>
        <v>0</v>
      </c>
      <c r="DO13" s="13">
        <f t="shared" si="17"/>
        <v>0</v>
      </c>
      <c r="DP13" s="13">
        <f t="shared" si="18"/>
        <v>0</v>
      </c>
      <c r="DQ13" s="13">
        <f t="shared" si="19"/>
        <v>0</v>
      </c>
      <c r="DR13" s="13">
        <f t="shared" si="20"/>
        <v>0</v>
      </c>
      <c r="DS13" s="13">
        <f t="shared" si="21"/>
        <v>0</v>
      </c>
      <c r="DT13" s="54">
        <f>CW13*100/('кол-во часов'!B10*18)</f>
        <v>5.5555555555555554</v>
      </c>
      <c r="DU13" s="54">
        <f>CX13*100/('кол-во часов'!C10*18)</f>
        <v>6.9444444444444446</v>
      </c>
      <c r="DV13" s="54">
        <v>0</v>
      </c>
      <c r="DW13" s="54">
        <v>0</v>
      </c>
      <c r="DX13" s="54">
        <v>0</v>
      </c>
      <c r="DY13" s="54">
        <v>0</v>
      </c>
      <c r="DZ13" s="54">
        <v>0</v>
      </c>
      <c r="EA13" s="54">
        <v>0</v>
      </c>
      <c r="EB13" s="54">
        <v>0</v>
      </c>
      <c r="EC13" s="54">
        <f>DF13*100/('кол-во часов'!K10*18)</f>
        <v>4.166666666666667</v>
      </c>
      <c r="ED13" s="54">
        <v>0</v>
      </c>
      <c r="EE13" s="54">
        <v>0</v>
      </c>
      <c r="EF13" s="54">
        <v>0</v>
      </c>
      <c r="EG13" s="54">
        <f>DJ13*100/('кол-во часов'!O10*18)</f>
        <v>2.7777777777777777</v>
      </c>
      <c r="EH13" s="54">
        <v>0</v>
      </c>
      <c r="EI13" s="54">
        <v>0</v>
      </c>
      <c r="EJ13" s="54">
        <f>DM13*100/('кол-во часов'!R10*18)</f>
        <v>11.111111111111111</v>
      </c>
      <c r="EK13" s="54">
        <f>DN13*100/('кол-во часов'!S10*18)</f>
        <v>0</v>
      </c>
      <c r="EL13" s="54">
        <v>0</v>
      </c>
      <c r="EM13" s="54">
        <f>DP13*100/('кол-во часов'!U10*18)</f>
        <v>0</v>
      </c>
      <c r="EN13" s="54">
        <v>0</v>
      </c>
      <c r="EO13" s="54">
        <f>DR13*100/('кол-во часов'!W10*18)</f>
        <v>0</v>
      </c>
      <c r="EP13" s="54">
        <f>DS13*100/('кол-во часов'!X10*18)</f>
        <v>0</v>
      </c>
    </row>
    <row r="14" spans="1:146" ht="18" customHeight="1">
      <c r="A14" s="28" t="s">
        <v>35</v>
      </c>
      <c r="B14" s="8" t="s">
        <v>36</v>
      </c>
      <c r="C14" s="1"/>
      <c r="D14" s="37" t="s">
        <v>20</v>
      </c>
      <c r="E14" s="10"/>
      <c r="F14" s="10"/>
      <c r="G14" s="10"/>
      <c r="H14" s="10" t="s">
        <v>104</v>
      </c>
      <c r="I14" s="10"/>
      <c r="J14" s="10"/>
      <c r="K14" s="10" t="s">
        <v>105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 t="s">
        <v>105</v>
      </c>
      <c r="AA14" s="10"/>
      <c r="AB14" s="10"/>
      <c r="AC14" s="10"/>
      <c r="AD14" s="10" t="s">
        <v>107</v>
      </c>
      <c r="AE14" s="10" t="s">
        <v>104</v>
      </c>
      <c r="AF14" s="10"/>
      <c r="AG14" s="10"/>
      <c r="AH14" s="10"/>
      <c r="AI14" s="10"/>
      <c r="AJ14" s="10"/>
      <c r="AK14" s="10"/>
      <c r="AL14" s="10"/>
      <c r="AM14" s="10" t="s">
        <v>106</v>
      </c>
      <c r="AN14" s="10"/>
      <c r="AO14" s="10"/>
      <c r="AP14" s="10"/>
      <c r="AQ14" s="10" t="s">
        <v>105</v>
      </c>
      <c r="AR14" s="10" t="s">
        <v>104</v>
      </c>
      <c r="AS14" s="10"/>
      <c r="AT14" s="10"/>
      <c r="AU14" s="10"/>
      <c r="AV14" s="10" t="s">
        <v>113</v>
      </c>
      <c r="AW14" s="10" t="s">
        <v>119</v>
      </c>
      <c r="AX14" s="10"/>
      <c r="AY14" s="10" t="s">
        <v>106</v>
      </c>
      <c r="AZ14" s="10"/>
      <c r="BA14" s="10"/>
      <c r="BB14" s="10" t="s">
        <v>105</v>
      </c>
      <c r="BC14" s="10"/>
      <c r="BD14" s="10"/>
      <c r="BE14" s="10"/>
      <c r="BF14" s="10"/>
      <c r="BG14" s="10"/>
      <c r="BH14" s="10"/>
      <c r="BI14" s="10"/>
      <c r="BJ14" s="10" t="s">
        <v>105</v>
      </c>
      <c r="BK14" s="10" t="s">
        <v>104</v>
      </c>
      <c r="BL14" s="10"/>
      <c r="BM14" s="10"/>
      <c r="BN14" s="10" t="s">
        <v>107</v>
      </c>
      <c r="BO14" s="10"/>
      <c r="BP14" s="10"/>
      <c r="BQ14" s="10"/>
      <c r="BR14" s="10" t="s">
        <v>106</v>
      </c>
      <c r="BS14" s="10"/>
      <c r="BT14" s="10"/>
      <c r="BU14" s="10"/>
      <c r="BV14" s="10"/>
      <c r="BW14" s="10"/>
      <c r="BX14" s="10"/>
      <c r="BY14" s="10" t="s">
        <v>104</v>
      </c>
      <c r="BZ14" s="10"/>
      <c r="CA14" s="10"/>
      <c r="CB14" s="10"/>
      <c r="CC14" s="10"/>
      <c r="CD14" s="10"/>
      <c r="CE14" s="10"/>
      <c r="CF14" s="10" t="s">
        <v>105</v>
      </c>
      <c r="CG14" s="10"/>
      <c r="CH14" s="10"/>
      <c r="CI14" s="10"/>
      <c r="CJ14" s="10"/>
      <c r="CK14" s="10" t="s">
        <v>107</v>
      </c>
      <c r="CL14" s="10"/>
      <c r="CM14" s="10"/>
      <c r="CN14" s="10"/>
      <c r="CO14" s="10" t="s">
        <v>105</v>
      </c>
      <c r="CP14" s="10"/>
      <c r="CQ14" s="10"/>
      <c r="CR14" s="10"/>
      <c r="CS14" s="10" t="s">
        <v>106</v>
      </c>
      <c r="CT14" s="10"/>
      <c r="CU14" s="10"/>
      <c r="CV14" s="10"/>
      <c r="CW14" s="13">
        <f t="shared" si="0"/>
        <v>5</v>
      </c>
      <c r="CX14" s="15">
        <v>5</v>
      </c>
      <c r="CY14" s="13">
        <f t="shared" si="2"/>
        <v>0</v>
      </c>
      <c r="CZ14" s="13">
        <f t="shared" si="3"/>
        <v>0</v>
      </c>
      <c r="DA14" s="13">
        <f t="shared" si="4"/>
        <v>0</v>
      </c>
      <c r="DB14" s="13">
        <f t="shared" si="5"/>
        <v>0</v>
      </c>
      <c r="DC14" s="13">
        <f t="shared" si="6"/>
        <v>0</v>
      </c>
      <c r="DD14" s="13">
        <f t="shared" si="7"/>
        <v>0</v>
      </c>
      <c r="DE14" s="13">
        <f t="shared" si="8"/>
        <v>0</v>
      </c>
      <c r="DF14" s="13">
        <f t="shared" si="22"/>
        <v>3</v>
      </c>
      <c r="DG14" s="13">
        <f t="shared" si="9"/>
        <v>0</v>
      </c>
      <c r="DH14" s="13">
        <f t="shared" si="10"/>
        <v>0</v>
      </c>
      <c r="DI14" s="13">
        <f t="shared" si="11"/>
        <v>0</v>
      </c>
      <c r="DJ14" s="13">
        <f t="shared" si="12"/>
        <v>1</v>
      </c>
      <c r="DK14" s="13">
        <f t="shared" si="13"/>
        <v>0</v>
      </c>
      <c r="DL14" s="13">
        <f t="shared" si="14"/>
        <v>0</v>
      </c>
      <c r="DM14" s="13">
        <f t="shared" si="15"/>
        <v>4</v>
      </c>
      <c r="DN14" s="13">
        <f t="shared" si="16"/>
        <v>0</v>
      </c>
      <c r="DO14" s="13">
        <f t="shared" si="17"/>
        <v>0</v>
      </c>
      <c r="DP14" s="13">
        <f t="shared" si="18"/>
        <v>0</v>
      </c>
      <c r="DQ14" s="13">
        <f t="shared" si="19"/>
        <v>0</v>
      </c>
      <c r="DR14" s="13">
        <f t="shared" si="20"/>
        <v>0</v>
      </c>
      <c r="DS14" s="13">
        <f t="shared" si="21"/>
        <v>0</v>
      </c>
      <c r="DT14" s="54">
        <f>CW14*100/('кол-во часов'!B11*18)</f>
        <v>5.5555555555555554</v>
      </c>
      <c r="DU14" s="54">
        <f>CX14*100/('кол-во часов'!C11*18)</f>
        <v>6.9444444444444446</v>
      </c>
      <c r="DV14" s="54">
        <v>0</v>
      </c>
      <c r="DW14" s="54">
        <v>0</v>
      </c>
      <c r="DX14" s="54">
        <v>0</v>
      </c>
      <c r="DY14" s="54">
        <v>0</v>
      </c>
      <c r="DZ14" s="54">
        <v>0</v>
      </c>
      <c r="EA14" s="54">
        <v>0</v>
      </c>
      <c r="EB14" s="54">
        <v>0</v>
      </c>
      <c r="EC14" s="54">
        <f>DF14*100/('кол-во часов'!K11*18)</f>
        <v>4.166666666666667</v>
      </c>
      <c r="ED14" s="54">
        <v>0</v>
      </c>
      <c r="EE14" s="54">
        <v>0</v>
      </c>
      <c r="EF14" s="54">
        <v>0</v>
      </c>
      <c r="EG14" s="54">
        <f>DJ14*100/('кол-во часов'!O11*18)</f>
        <v>2.7777777777777777</v>
      </c>
      <c r="EH14" s="54">
        <v>0</v>
      </c>
      <c r="EI14" s="54">
        <v>0</v>
      </c>
      <c r="EJ14" s="54">
        <f>DM14*100/('кол-во часов'!R11*18)</f>
        <v>11.111111111111111</v>
      </c>
      <c r="EK14" s="54">
        <f>DN14*100/('кол-во часов'!S11*18)</f>
        <v>0</v>
      </c>
      <c r="EL14" s="54">
        <v>0</v>
      </c>
      <c r="EM14" s="54">
        <f>DP14*100/('кол-во часов'!U11*18)</f>
        <v>0</v>
      </c>
      <c r="EN14" s="54">
        <v>0</v>
      </c>
      <c r="EO14" s="54">
        <f>DR14*100/('кол-во часов'!W11*18)</f>
        <v>0</v>
      </c>
      <c r="EP14" s="54">
        <f>DS14*100/('кол-во часов'!X11*18)</f>
        <v>0</v>
      </c>
    </row>
    <row r="15" spans="1:146" ht="18" customHeight="1">
      <c r="A15" s="28" t="s">
        <v>21</v>
      </c>
      <c r="B15" s="8" t="s">
        <v>22</v>
      </c>
      <c r="D15" s="37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3">
        <f t="shared" si="0"/>
        <v>0</v>
      </c>
      <c r="CX15" s="15">
        <f t="shared" si="1"/>
        <v>0</v>
      </c>
      <c r="CY15" s="13">
        <f t="shared" si="2"/>
        <v>0</v>
      </c>
      <c r="CZ15" s="13">
        <f t="shared" si="3"/>
        <v>0</v>
      </c>
      <c r="DA15" s="13">
        <f t="shared" si="4"/>
        <v>0</v>
      </c>
      <c r="DB15" s="13">
        <f t="shared" si="5"/>
        <v>0</v>
      </c>
      <c r="DC15" s="13">
        <f t="shared" si="6"/>
        <v>0</v>
      </c>
      <c r="DD15" s="13">
        <f t="shared" si="7"/>
        <v>0</v>
      </c>
      <c r="DE15" s="13">
        <f t="shared" si="8"/>
        <v>0</v>
      </c>
      <c r="DF15" s="13">
        <f t="shared" si="22"/>
        <v>0</v>
      </c>
      <c r="DG15" s="13">
        <f t="shared" si="9"/>
        <v>0</v>
      </c>
      <c r="DH15" s="13">
        <f t="shared" si="10"/>
        <v>0</v>
      </c>
      <c r="DI15" s="13">
        <f t="shared" si="11"/>
        <v>0</v>
      </c>
      <c r="DJ15" s="13">
        <f t="shared" si="12"/>
        <v>0</v>
      </c>
      <c r="DK15" s="13">
        <f t="shared" si="13"/>
        <v>0</v>
      </c>
      <c r="DL15" s="13">
        <f t="shared" si="14"/>
        <v>0</v>
      </c>
      <c r="DM15" s="13">
        <f t="shared" si="15"/>
        <v>0</v>
      </c>
      <c r="DN15" s="13">
        <f t="shared" si="16"/>
        <v>0</v>
      </c>
      <c r="DO15" s="13">
        <f t="shared" si="17"/>
        <v>0</v>
      </c>
      <c r="DP15" s="13">
        <f t="shared" si="18"/>
        <v>0</v>
      </c>
      <c r="DQ15" s="13">
        <f t="shared" si="19"/>
        <v>0</v>
      </c>
      <c r="DR15" s="13">
        <f t="shared" si="20"/>
        <v>0</v>
      </c>
      <c r="DS15" s="13">
        <f t="shared" si="21"/>
        <v>0</v>
      </c>
      <c r="DT15" s="54">
        <v>0</v>
      </c>
      <c r="DU15" s="54">
        <v>0</v>
      </c>
      <c r="DV15" s="54">
        <v>0</v>
      </c>
      <c r="DW15" s="54">
        <v>0</v>
      </c>
      <c r="DX15" s="54">
        <v>0</v>
      </c>
      <c r="DY15" s="54">
        <v>0</v>
      </c>
      <c r="DZ15" s="54">
        <v>0</v>
      </c>
      <c r="EA15" s="54">
        <v>0</v>
      </c>
      <c r="EB15" s="54">
        <v>0</v>
      </c>
      <c r="EC15" s="54">
        <v>0</v>
      </c>
      <c r="ED15" s="54">
        <v>0</v>
      </c>
      <c r="EE15" s="54">
        <v>0</v>
      </c>
      <c r="EF15" s="54">
        <v>0</v>
      </c>
      <c r="EG15" s="54">
        <v>0</v>
      </c>
      <c r="EH15" s="54">
        <v>0</v>
      </c>
      <c r="EI15" s="54">
        <v>0</v>
      </c>
      <c r="EJ15" s="54">
        <v>0</v>
      </c>
      <c r="EK15" s="54">
        <v>0</v>
      </c>
      <c r="EL15" s="54">
        <v>0</v>
      </c>
      <c r="EM15" s="54">
        <v>0</v>
      </c>
      <c r="EN15" s="54">
        <v>0</v>
      </c>
      <c r="EO15" s="54">
        <v>0</v>
      </c>
      <c r="EP15" s="54">
        <v>0</v>
      </c>
    </row>
    <row r="16" spans="1:146" ht="18" customHeight="1">
      <c r="A16" s="28" t="s">
        <v>64</v>
      </c>
      <c r="B16" s="8" t="s">
        <v>65</v>
      </c>
      <c r="D16" s="37" t="s">
        <v>23</v>
      </c>
      <c r="E16" s="10"/>
      <c r="F16" s="10"/>
      <c r="G16" s="10"/>
      <c r="H16" s="10"/>
      <c r="I16" s="10"/>
      <c r="J16" s="10"/>
      <c r="K16" s="10"/>
      <c r="L16" s="10" t="s">
        <v>105</v>
      </c>
      <c r="M16" s="10"/>
      <c r="N16" s="10"/>
      <c r="O16" s="10" t="s">
        <v>104</v>
      </c>
      <c r="P16" s="10"/>
      <c r="Q16" s="10"/>
      <c r="R16" s="10"/>
      <c r="S16" s="10" t="s">
        <v>104</v>
      </c>
      <c r="T16" s="10" t="s">
        <v>107</v>
      </c>
      <c r="U16" s="10"/>
      <c r="V16" s="10"/>
      <c r="W16" s="10"/>
      <c r="X16" s="10"/>
      <c r="Y16" s="10"/>
      <c r="Z16" s="10"/>
      <c r="AA16" s="10"/>
      <c r="AB16" s="10"/>
      <c r="AC16" s="10"/>
      <c r="AD16" s="10" t="s">
        <v>105</v>
      </c>
      <c r="AE16" s="10"/>
      <c r="AF16" s="10"/>
      <c r="AG16" s="10"/>
      <c r="AH16" s="10"/>
      <c r="AI16" s="10"/>
      <c r="AJ16" s="10"/>
      <c r="AK16" s="10"/>
      <c r="AL16" s="10"/>
      <c r="AM16" s="10" t="s">
        <v>107</v>
      </c>
      <c r="AN16" s="10"/>
      <c r="AO16" s="10"/>
      <c r="AP16" s="10"/>
      <c r="AQ16" s="10" t="s">
        <v>104</v>
      </c>
      <c r="AR16" s="10" t="s">
        <v>105</v>
      </c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 t="s">
        <v>105</v>
      </c>
      <c r="BF16" s="10"/>
      <c r="BG16" s="10"/>
      <c r="BH16" s="10"/>
      <c r="BI16" s="10"/>
      <c r="BJ16" s="10"/>
      <c r="BK16" s="10"/>
      <c r="BL16" s="10" t="s">
        <v>104</v>
      </c>
      <c r="BM16" s="10"/>
      <c r="BN16" s="10" t="s">
        <v>113</v>
      </c>
      <c r="BO16" s="10"/>
      <c r="BP16" s="10" t="s">
        <v>113</v>
      </c>
      <c r="BQ16" s="10" t="s">
        <v>107</v>
      </c>
      <c r="BR16" s="10"/>
      <c r="BS16" s="10" t="s">
        <v>105</v>
      </c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 t="s">
        <v>105</v>
      </c>
      <c r="CG16" s="10"/>
      <c r="CH16" s="10"/>
      <c r="CI16" s="10"/>
      <c r="CJ16" s="10" t="s">
        <v>107</v>
      </c>
      <c r="CK16" s="10" t="s">
        <v>104</v>
      </c>
      <c r="CL16" s="11"/>
      <c r="CM16" s="10"/>
      <c r="CN16" s="10"/>
      <c r="CO16" s="10"/>
      <c r="CP16" s="10" t="s">
        <v>105</v>
      </c>
      <c r="CQ16" s="10"/>
      <c r="CR16" s="10"/>
      <c r="CS16" s="10" t="s">
        <v>113</v>
      </c>
      <c r="CT16" s="10"/>
      <c r="CU16" s="10"/>
      <c r="CV16" s="10"/>
      <c r="CW16" s="13">
        <v>5</v>
      </c>
      <c r="CX16" s="15">
        <f t="shared" si="1"/>
        <v>7</v>
      </c>
      <c r="CY16" s="13">
        <f t="shared" si="2"/>
        <v>0</v>
      </c>
      <c r="CZ16" s="13">
        <f t="shared" si="3"/>
        <v>0</v>
      </c>
      <c r="DA16" s="13">
        <f t="shared" si="4"/>
        <v>0</v>
      </c>
      <c r="DB16" s="13">
        <f t="shared" si="5"/>
        <v>0</v>
      </c>
      <c r="DC16" s="13">
        <f t="shared" si="6"/>
        <v>0</v>
      </c>
      <c r="DD16" s="13">
        <f t="shared" si="7"/>
        <v>0</v>
      </c>
      <c r="DE16" s="13">
        <f t="shared" si="8"/>
        <v>0</v>
      </c>
      <c r="DF16" s="13">
        <v>3</v>
      </c>
      <c r="DG16" s="13">
        <f t="shared" si="9"/>
        <v>0</v>
      </c>
      <c r="DH16" s="13">
        <f t="shared" si="10"/>
        <v>0</v>
      </c>
      <c r="DI16" s="13">
        <f t="shared" si="11"/>
        <v>0</v>
      </c>
      <c r="DJ16" s="13">
        <v>3</v>
      </c>
      <c r="DK16" s="13">
        <f t="shared" si="13"/>
        <v>0</v>
      </c>
      <c r="DL16" s="13">
        <f t="shared" si="14"/>
        <v>0</v>
      </c>
      <c r="DM16" s="13">
        <f t="shared" si="15"/>
        <v>0</v>
      </c>
      <c r="DN16" s="13">
        <f t="shared" si="16"/>
        <v>0</v>
      </c>
      <c r="DO16" s="13">
        <f t="shared" si="17"/>
        <v>0</v>
      </c>
      <c r="DP16" s="13">
        <f t="shared" si="18"/>
        <v>0</v>
      </c>
      <c r="DQ16" s="13">
        <f t="shared" si="19"/>
        <v>0</v>
      </c>
      <c r="DR16" s="13">
        <f t="shared" si="20"/>
        <v>0</v>
      </c>
      <c r="DS16" s="13">
        <f t="shared" si="21"/>
        <v>0</v>
      </c>
      <c r="DT16" s="54">
        <f>CW16*100/('кол-во часов'!B13*18)</f>
        <v>5.5555555555555554</v>
      </c>
      <c r="DU16" s="54">
        <f>CX16*100/('кол-во часов'!C13*18)</f>
        <v>9.7222222222222214</v>
      </c>
      <c r="DV16" s="54">
        <v>0</v>
      </c>
      <c r="DW16" s="54">
        <v>0</v>
      </c>
      <c r="DX16" s="54">
        <v>0</v>
      </c>
      <c r="DY16" s="54">
        <v>0</v>
      </c>
      <c r="DZ16" s="54">
        <v>0</v>
      </c>
      <c r="EA16" s="54">
        <v>0</v>
      </c>
      <c r="EB16" s="54">
        <v>0</v>
      </c>
      <c r="EC16" s="54">
        <f>DF16*100/('кол-во часов'!K13*18)</f>
        <v>4.166666666666667</v>
      </c>
      <c r="ED16" s="54">
        <v>0</v>
      </c>
      <c r="EE16" s="54">
        <v>0</v>
      </c>
      <c r="EF16" s="54">
        <v>0</v>
      </c>
      <c r="EG16" s="54">
        <f>DJ16*100/('кол-во часов'!O13*18)</f>
        <v>8.3333333333333339</v>
      </c>
      <c r="EH16" s="54">
        <v>0</v>
      </c>
      <c r="EI16" s="54">
        <v>0</v>
      </c>
      <c r="EJ16" s="54">
        <f>DM16*100/('кол-во часов'!R13*18)</f>
        <v>0</v>
      </c>
      <c r="EK16" s="54">
        <f>DN16*100/('кол-во часов'!S13*18)</f>
        <v>0</v>
      </c>
      <c r="EL16" s="54">
        <v>0</v>
      </c>
      <c r="EM16" s="54">
        <f>DP16*100/('кол-во часов'!U13*18)</f>
        <v>0</v>
      </c>
      <c r="EN16" s="54">
        <v>0</v>
      </c>
      <c r="EO16" s="54">
        <f>DR16*100/('кол-во часов'!W13*18)</f>
        <v>0</v>
      </c>
      <c r="EP16" s="54">
        <f>DS16*100/('кол-во часов'!X13*18)</f>
        <v>0</v>
      </c>
    </row>
    <row r="17" spans="1:146" ht="18" customHeight="1">
      <c r="A17" s="28" t="s">
        <v>2</v>
      </c>
      <c r="B17" s="8" t="s">
        <v>3</v>
      </c>
      <c r="C17" s="1"/>
      <c r="D17" s="37" t="s">
        <v>26</v>
      </c>
      <c r="E17" s="10"/>
      <c r="F17" s="10"/>
      <c r="G17" s="10"/>
      <c r="H17" s="10"/>
      <c r="I17" s="10"/>
      <c r="J17" s="10"/>
      <c r="K17" s="10"/>
      <c r="L17" s="10" t="s">
        <v>105</v>
      </c>
      <c r="M17" s="10"/>
      <c r="N17" s="10"/>
      <c r="O17" s="10" t="s">
        <v>104</v>
      </c>
      <c r="P17" s="10"/>
      <c r="Q17" s="10"/>
      <c r="R17" s="10"/>
      <c r="S17" s="10" t="s">
        <v>104</v>
      </c>
      <c r="T17" s="10" t="s">
        <v>107</v>
      </c>
      <c r="U17" s="10"/>
      <c r="V17" s="10"/>
      <c r="W17" s="10"/>
      <c r="X17" s="10"/>
      <c r="Y17" s="10"/>
      <c r="Z17" s="10"/>
      <c r="AA17" s="10"/>
      <c r="AB17" s="10"/>
      <c r="AC17" s="10"/>
      <c r="AD17" s="10" t="s">
        <v>105</v>
      </c>
      <c r="AE17" s="10"/>
      <c r="AF17" s="10"/>
      <c r="AG17" s="10"/>
      <c r="AH17" s="10"/>
      <c r="AI17" s="10"/>
      <c r="AJ17" s="10"/>
      <c r="AK17" s="10"/>
      <c r="AL17" s="10"/>
      <c r="AM17" s="10" t="s">
        <v>107</v>
      </c>
      <c r="AN17" s="10"/>
      <c r="AO17" s="10"/>
      <c r="AP17" s="10"/>
      <c r="AQ17" s="10" t="s">
        <v>104</v>
      </c>
      <c r="AR17" s="10" t="s">
        <v>105</v>
      </c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 t="s">
        <v>105</v>
      </c>
      <c r="BF17" s="10"/>
      <c r="BG17" s="10"/>
      <c r="BH17" s="10"/>
      <c r="BI17" s="10"/>
      <c r="BJ17" s="10"/>
      <c r="BK17" s="10"/>
      <c r="BL17" s="10" t="s">
        <v>104</v>
      </c>
      <c r="BM17" s="10"/>
      <c r="BN17" s="10" t="s">
        <v>113</v>
      </c>
      <c r="BO17" s="10"/>
      <c r="BP17" s="10" t="s">
        <v>113</v>
      </c>
      <c r="BQ17" s="10" t="s">
        <v>107</v>
      </c>
      <c r="BR17" s="10"/>
      <c r="BS17" s="10" t="s">
        <v>105</v>
      </c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 t="s">
        <v>105</v>
      </c>
      <c r="CG17" s="10"/>
      <c r="CH17" s="10"/>
      <c r="CI17" s="10"/>
      <c r="CJ17" s="10" t="s">
        <v>107</v>
      </c>
      <c r="CK17" s="10" t="s">
        <v>104</v>
      </c>
      <c r="CL17" s="11"/>
      <c r="CM17" s="10"/>
      <c r="CN17" s="10"/>
      <c r="CO17" s="10"/>
      <c r="CP17" s="10" t="s">
        <v>105</v>
      </c>
      <c r="CQ17" s="10"/>
      <c r="CR17" s="10"/>
      <c r="CS17" s="10" t="s">
        <v>113</v>
      </c>
      <c r="CT17" s="10"/>
      <c r="CU17" s="10"/>
      <c r="CV17" s="10"/>
      <c r="CW17" s="13">
        <f t="shared" si="0"/>
        <v>5</v>
      </c>
      <c r="CX17" s="15">
        <f t="shared" si="1"/>
        <v>7</v>
      </c>
      <c r="CY17" s="13">
        <f t="shared" si="2"/>
        <v>0</v>
      </c>
      <c r="CZ17" s="13">
        <f t="shared" si="3"/>
        <v>0</v>
      </c>
      <c r="DA17" s="13">
        <f t="shared" si="4"/>
        <v>0</v>
      </c>
      <c r="DB17" s="13">
        <f t="shared" si="5"/>
        <v>0</v>
      </c>
      <c r="DC17" s="13">
        <f t="shared" si="6"/>
        <v>0</v>
      </c>
      <c r="DD17" s="13">
        <f t="shared" si="7"/>
        <v>0</v>
      </c>
      <c r="DE17" s="13">
        <f t="shared" si="8"/>
        <v>0</v>
      </c>
      <c r="DF17" s="13">
        <v>3</v>
      </c>
      <c r="DG17" s="13">
        <f t="shared" si="9"/>
        <v>0</v>
      </c>
      <c r="DH17" s="13">
        <f t="shared" si="10"/>
        <v>0</v>
      </c>
      <c r="DI17" s="13">
        <f t="shared" si="11"/>
        <v>0</v>
      </c>
      <c r="DJ17" s="13">
        <f t="shared" si="12"/>
        <v>3</v>
      </c>
      <c r="DK17" s="13">
        <f t="shared" si="13"/>
        <v>0</v>
      </c>
      <c r="DL17" s="13">
        <f t="shared" si="14"/>
        <v>0</v>
      </c>
      <c r="DM17" s="13">
        <f t="shared" si="15"/>
        <v>0</v>
      </c>
      <c r="DN17" s="13">
        <f t="shared" si="16"/>
        <v>0</v>
      </c>
      <c r="DO17" s="13">
        <f t="shared" si="17"/>
        <v>0</v>
      </c>
      <c r="DP17" s="13">
        <f t="shared" si="18"/>
        <v>0</v>
      </c>
      <c r="DQ17" s="13">
        <f t="shared" si="19"/>
        <v>0</v>
      </c>
      <c r="DR17" s="13">
        <f t="shared" si="20"/>
        <v>0</v>
      </c>
      <c r="DS17" s="13">
        <f t="shared" si="21"/>
        <v>0</v>
      </c>
      <c r="DT17" s="54">
        <f>CW17*100/('кол-во часов'!B14*18)</f>
        <v>5.5555555555555554</v>
      </c>
      <c r="DU17" s="54">
        <f>CX17*100/('кол-во часов'!C14*18)</f>
        <v>9.7222222222222214</v>
      </c>
      <c r="DV17" s="54">
        <v>0</v>
      </c>
      <c r="DW17" s="54">
        <v>0</v>
      </c>
      <c r="DX17" s="54">
        <v>0</v>
      </c>
      <c r="DY17" s="54">
        <v>0</v>
      </c>
      <c r="DZ17" s="54">
        <v>0</v>
      </c>
      <c r="EA17" s="54">
        <v>0</v>
      </c>
      <c r="EB17" s="54">
        <v>0</v>
      </c>
      <c r="EC17" s="54">
        <f>DF17*100/('кол-во часов'!K14*18)</f>
        <v>4.166666666666667</v>
      </c>
      <c r="ED17" s="54">
        <v>0</v>
      </c>
      <c r="EE17" s="54">
        <v>0</v>
      </c>
      <c r="EF17" s="54">
        <v>0</v>
      </c>
      <c r="EG17" s="54">
        <f>DJ17*100/('кол-во часов'!O14*18)</f>
        <v>8.3333333333333339</v>
      </c>
      <c r="EH17" s="54">
        <v>0</v>
      </c>
      <c r="EI17" s="54">
        <v>0</v>
      </c>
      <c r="EJ17" s="54">
        <f>DM17*100/('кол-во часов'!R14*18)</f>
        <v>0</v>
      </c>
      <c r="EK17" s="54">
        <f>DN17*100/('кол-во часов'!S14*18)</f>
        <v>0</v>
      </c>
      <c r="EL17" s="54">
        <v>0</v>
      </c>
      <c r="EM17" s="54">
        <f>DP17*100/('кол-во часов'!U14*18)</f>
        <v>0</v>
      </c>
      <c r="EN17" s="54">
        <v>0</v>
      </c>
      <c r="EO17" s="54">
        <f>DR17*100/('кол-во часов'!W14*18)</f>
        <v>0</v>
      </c>
      <c r="EP17" s="54">
        <f>DS17*100/('кол-во часов'!X14*18)</f>
        <v>0</v>
      </c>
    </row>
    <row r="18" spans="1:146" ht="18" customHeight="1">
      <c r="A18" s="28" t="s">
        <v>12</v>
      </c>
      <c r="B18" s="8" t="s">
        <v>5</v>
      </c>
      <c r="D18" s="37" t="s">
        <v>29</v>
      </c>
      <c r="E18" s="10"/>
      <c r="F18" s="10"/>
      <c r="G18" s="10"/>
      <c r="H18" s="10"/>
      <c r="I18" s="10"/>
      <c r="J18" s="10"/>
      <c r="K18" s="10"/>
      <c r="L18" s="10" t="s">
        <v>105</v>
      </c>
      <c r="M18" s="10"/>
      <c r="N18" s="10"/>
      <c r="O18" s="10" t="s">
        <v>104</v>
      </c>
      <c r="P18" s="10"/>
      <c r="Q18" s="10"/>
      <c r="R18" s="10"/>
      <c r="S18" s="10" t="s">
        <v>104</v>
      </c>
      <c r="T18" s="10" t="s">
        <v>107</v>
      </c>
      <c r="U18" s="10"/>
      <c r="V18" s="10"/>
      <c r="W18" s="10"/>
      <c r="X18" s="10"/>
      <c r="Y18" s="10"/>
      <c r="Z18" s="10"/>
      <c r="AA18" s="10"/>
      <c r="AB18" s="10"/>
      <c r="AC18" s="10"/>
      <c r="AD18" s="10" t="s">
        <v>105</v>
      </c>
      <c r="AE18" s="10"/>
      <c r="AF18" s="10"/>
      <c r="AG18" s="10"/>
      <c r="AH18" s="10"/>
      <c r="AI18" s="10"/>
      <c r="AJ18" s="10"/>
      <c r="AK18" s="10"/>
      <c r="AL18" s="10"/>
      <c r="AM18" s="10" t="s">
        <v>107</v>
      </c>
      <c r="AN18" s="10"/>
      <c r="AO18" s="10"/>
      <c r="AP18" s="10"/>
      <c r="AQ18" s="10" t="s">
        <v>104</v>
      </c>
      <c r="AR18" s="10" t="s">
        <v>105</v>
      </c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 t="s">
        <v>105</v>
      </c>
      <c r="BF18" s="10"/>
      <c r="BG18" s="10"/>
      <c r="BH18" s="10"/>
      <c r="BI18" s="10"/>
      <c r="BJ18" s="10"/>
      <c r="BK18" s="10"/>
      <c r="BL18" s="10" t="s">
        <v>104</v>
      </c>
      <c r="BM18" s="10"/>
      <c r="BN18" s="10" t="s">
        <v>113</v>
      </c>
      <c r="BO18" s="10"/>
      <c r="BP18" s="10" t="s">
        <v>113</v>
      </c>
      <c r="BQ18" s="10" t="s">
        <v>107</v>
      </c>
      <c r="BR18" s="10"/>
      <c r="BS18" s="10" t="s">
        <v>105</v>
      </c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 t="s">
        <v>105</v>
      </c>
      <c r="CG18" s="10"/>
      <c r="CH18" s="10"/>
      <c r="CI18" s="10"/>
      <c r="CJ18" s="10" t="s">
        <v>107</v>
      </c>
      <c r="CK18" s="10" t="s">
        <v>104</v>
      </c>
      <c r="CL18" s="11"/>
      <c r="CM18" s="10"/>
      <c r="CN18" s="10"/>
      <c r="CO18" s="10"/>
      <c r="CP18" s="10" t="s">
        <v>105</v>
      </c>
      <c r="CQ18" s="10"/>
      <c r="CR18" s="10"/>
      <c r="CS18" s="10" t="s">
        <v>113</v>
      </c>
      <c r="CT18" s="10"/>
      <c r="CU18" s="10"/>
      <c r="CV18" s="10"/>
      <c r="CW18" s="13">
        <f t="shared" si="0"/>
        <v>5</v>
      </c>
      <c r="CX18" s="15">
        <f t="shared" si="1"/>
        <v>7</v>
      </c>
      <c r="CY18" s="13">
        <f t="shared" si="2"/>
        <v>0</v>
      </c>
      <c r="CZ18" s="13">
        <f t="shared" si="3"/>
        <v>0</v>
      </c>
      <c r="DA18" s="13">
        <f t="shared" si="4"/>
        <v>0</v>
      </c>
      <c r="DB18" s="13">
        <f t="shared" si="5"/>
        <v>0</v>
      </c>
      <c r="DC18" s="13">
        <f t="shared" si="6"/>
        <v>0</v>
      </c>
      <c r="DD18" s="13">
        <f t="shared" si="7"/>
        <v>0</v>
      </c>
      <c r="DE18" s="13">
        <f t="shared" si="8"/>
        <v>0</v>
      </c>
      <c r="DF18" s="13">
        <v>3</v>
      </c>
      <c r="DG18" s="13">
        <f t="shared" si="9"/>
        <v>0</v>
      </c>
      <c r="DH18" s="13">
        <f t="shared" si="10"/>
        <v>0</v>
      </c>
      <c r="DI18" s="13">
        <f t="shared" si="11"/>
        <v>0</v>
      </c>
      <c r="DJ18" s="13">
        <f t="shared" si="12"/>
        <v>3</v>
      </c>
      <c r="DK18" s="13">
        <f t="shared" si="13"/>
        <v>0</v>
      </c>
      <c r="DL18" s="13">
        <f t="shared" si="14"/>
        <v>0</v>
      </c>
      <c r="DM18" s="13">
        <f t="shared" si="15"/>
        <v>0</v>
      </c>
      <c r="DN18" s="13">
        <f t="shared" si="16"/>
        <v>0</v>
      </c>
      <c r="DO18" s="13">
        <f t="shared" si="17"/>
        <v>0</v>
      </c>
      <c r="DP18" s="13">
        <f t="shared" si="18"/>
        <v>0</v>
      </c>
      <c r="DQ18" s="13">
        <f t="shared" si="19"/>
        <v>0</v>
      </c>
      <c r="DR18" s="13">
        <f t="shared" si="20"/>
        <v>0</v>
      </c>
      <c r="DS18" s="13">
        <f t="shared" si="21"/>
        <v>0</v>
      </c>
      <c r="DT18" s="54">
        <f>CW18*100/('кол-во часов'!B15*18)</f>
        <v>5.5555555555555554</v>
      </c>
      <c r="DU18" s="54">
        <f>CX18*100/('кол-во часов'!C15*18)</f>
        <v>9.7222222222222214</v>
      </c>
      <c r="DV18" s="54">
        <v>0</v>
      </c>
      <c r="DW18" s="54">
        <v>0</v>
      </c>
      <c r="DX18" s="54">
        <v>0</v>
      </c>
      <c r="DY18" s="54">
        <v>0</v>
      </c>
      <c r="DZ18" s="54">
        <v>0</v>
      </c>
      <c r="EA18" s="54">
        <v>0</v>
      </c>
      <c r="EB18" s="54">
        <v>0</v>
      </c>
      <c r="EC18" s="54">
        <f>DF18*100/('кол-во часов'!K15*18)</f>
        <v>4.166666666666667</v>
      </c>
      <c r="ED18" s="54">
        <v>0</v>
      </c>
      <c r="EE18" s="54">
        <v>0</v>
      </c>
      <c r="EF18" s="54">
        <v>0</v>
      </c>
      <c r="EG18" s="54">
        <f>DJ18*100/('кол-во часов'!O15*18)</f>
        <v>8.3333333333333339</v>
      </c>
      <c r="EH18" s="54">
        <v>0</v>
      </c>
      <c r="EI18" s="54">
        <v>0</v>
      </c>
      <c r="EJ18" s="54">
        <f>DM18*100/('кол-во часов'!R15*18)</f>
        <v>0</v>
      </c>
      <c r="EK18" s="54">
        <f>DN18*100/('кол-во часов'!S15*18)</f>
        <v>0</v>
      </c>
      <c r="EL18" s="54">
        <v>0</v>
      </c>
      <c r="EM18" s="54">
        <f>DP18*100/('кол-во часов'!U15*18)</f>
        <v>0</v>
      </c>
      <c r="EN18" s="54">
        <v>0</v>
      </c>
      <c r="EO18" s="54">
        <f>DR18*100/('кол-во часов'!W15*18)</f>
        <v>0</v>
      </c>
      <c r="EP18" s="54">
        <f>DS18*100/('кол-во часов'!X15*18)</f>
        <v>0</v>
      </c>
    </row>
    <row r="19" spans="1:146" ht="18" customHeight="1">
      <c r="A19" s="28" t="s">
        <v>57</v>
      </c>
      <c r="B19" s="8" t="s">
        <v>19</v>
      </c>
      <c r="D19" s="37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1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3">
        <f t="shared" si="0"/>
        <v>0</v>
      </c>
      <c r="CX19" s="15">
        <f t="shared" si="1"/>
        <v>0</v>
      </c>
      <c r="CY19" s="13">
        <f t="shared" si="2"/>
        <v>0</v>
      </c>
      <c r="CZ19" s="13">
        <f t="shared" si="3"/>
        <v>0</v>
      </c>
      <c r="DA19" s="13">
        <f t="shared" si="4"/>
        <v>0</v>
      </c>
      <c r="DB19" s="13">
        <f t="shared" si="5"/>
        <v>0</v>
      </c>
      <c r="DC19" s="13">
        <f t="shared" si="6"/>
        <v>0</v>
      </c>
      <c r="DD19" s="13">
        <f t="shared" si="7"/>
        <v>0</v>
      </c>
      <c r="DE19" s="13">
        <f t="shared" si="8"/>
        <v>0</v>
      </c>
      <c r="DF19" s="13">
        <f t="shared" si="22"/>
        <v>0</v>
      </c>
      <c r="DG19" s="13">
        <f t="shared" si="9"/>
        <v>0</v>
      </c>
      <c r="DH19" s="13">
        <f t="shared" si="10"/>
        <v>0</v>
      </c>
      <c r="DI19" s="13">
        <f t="shared" si="11"/>
        <v>0</v>
      </c>
      <c r="DJ19" s="13">
        <f t="shared" si="12"/>
        <v>0</v>
      </c>
      <c r="DK19" s="13">
        <f t="shared" si="13"/>
        <v>0</v>
      </c>
      <c r="DL19" s="13">
        <f t="shared" si="14"/>
        <v>0</v>
      </c>
      <c r="DM19" s="13">
        <f t="shared" si="15"/>
        <v>0</v>
      </c>
      <c r="DN19" s="13">
        <f t="shared" si="16"/>
        <v>0</v>
      </c>
      <c r="DO19" s="13">
        <f t="shared" si="17"/>
        <v>0</v>
      </c>
      <c r="DP19" s="13">
        <f t="shared" si="18"/>
        <v>0</v>
      </c>
      <c r="DQ19" s="13">
        <f t="shared" si="19"/>
        <v>0</v>
      </c>
      <c r="DR19" s="13">
        <f t="shared" si="20"/>
        <v>0</v>
      </c>
      <c r="DS19" s="13">
        <f t="shared" si="21"/>
        <v>0</v>
      </c>
      <c r="DT19" s="54">
        <v>0</v>
      </c>
      <c r="DU19" s="54">
        <v>0</v>
      </c>
      <c r="DV19" s="54">
        <v>0</v>
      </c>
      <c r="DW19" s="54">
        <v>0</v>
      </c>
      <c r="DX19" s="54">
        <v>0</v>
      </c>
      <c r="DY19" s="54">
        <v>0</v>
      </c>
      <c r="DZ19" s="54">
        <v>0</v>
      </c>
      <c r="EA19" s="54">
        <v>0</v>
      </c>
      <c r="EB19" s="54">
        <v>0</v>
      </c>
      <c r="EC19" s="54">
        <v>0</v>
      </c>
      <c r="ED19" s="54">
        <v>0</v>
      </c>
      <c r="EE19" s="54">
        <v>0</v>
      </c>
      <c r="EF19" s="54">
        <v>0</v>
      </c>
      <c r="EG19" s="54">
        <v>0</v>
      </c>
      <c r="EH19" s="54">
        <v>0</v>
      </c>
      <c r="EI19" s="54">
        <v>0</v>
      </c>
      <c r="EJ19" s="54">
        <v>0</v>
      </c>
      <c r="EK19" s="54">
        <v>0</v>
      </c>
      <c r="EL19" s="54">
        <v>0</v>
      </c>
      <c r="EM19" s="54">
        <v>0</v>
      </c>
      <c r="EN19" s="54">
        <v>0</v>
      </c>
      <c r="EO19" s="54">
        <v>0</v>
      </c>
      <c r="EP19" s="54">
        <v>0</v>
      </c>
    </row>
    <row r="20" spans="1:146" ht="18" customHeight="1">
      <c r="A20" s="28" t="s">
        <v>58</v>
      </c>
      <c r="B20" s="8" t="s">
        <v>59</v>
      </c>
      <c r="D20" s="37" t="s">
        <v>32</v>
      </c>
      <c r="E20" s="10"/>
      <c r="F20" s="10"/>
      <c r="G20" s="10"/>
      <c r="H20" s="10"/>
      <c r="I20" s="10"/>
      <c r="J20" s="10"/>
      <c r="K20" s="10"/>
      <c r="L20" s="10"/>
      <c r="M20" s="45" t="s">
        <v>104</v>
      </c>
      <c r="N20" s="10"/>
      <c r="O20" s="10"/>
      <c r="P20" s="45" t="s">
        <v>115</v>
      </c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 t="s">
        <v>113</v>
      </c>
      <c r="AB20" s="10"/>
      <c r="AC20" s="10"/>
      <c r="AD20" s="10"/>
      <c r="AE20" s="10"/>
      <c r="AF20" s="10" t="s">
        <v>105</v>
      </c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 t="s">
        <v>113</v>
      </c>
      <c r="AR20" s="10"/>
      <c r="AS20" s="10"/>
      <c r="AT20" s="10"/>
      <c r="AU20" s="10"/>
      <c r="AV20" s="10" t="s">
        <v>113</v>
      </c>
      <c r="AW20" s="10"/>
      <c r="AX20" s="10"/>
      <c r="AY20" s="10"/>
      <c r="AZ20" s="10"/>
      <c r="BA20" s="10"/>
      <c r="BB20" s="10"/>
      <c r="BC20" s="10" t="s">
        <v>105</v>
      </c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 t="s">
        <v>113</v>
      </c>
      <c r="BP20" s="10"/>
      <c r="BQ20" s="10"/>
      <c r="BR20" s="10"/>
      <c r="BS20" s="10"/>
      <c r="BT20" s="10" t="s">
        <v>104</v>
      </c>
      <c r="BU20" s="10"/>
      <c r="BV20" s="10"/>
      <c r="BW20" s="10"/>
      <c r="BX20" s="10"/>
      <c r="BY20" s="10"/>
      <c r="BZ20" s="10"/>
      <c r="CA20" s="10" t="s">
        <v>113</v>
      </c>
      <c r="CB20" s="10"/>
      <c r="CC20" s="10"/>
      <c r="CD20" s="10"/>
      <c r="CE20" s="10"/>
      <c r="CF20" s="10" t="s">
        <v>105</v>
      </c>
      <c r="CG20" s="10"/>
      <c r="CH20" s="10"/>
      <c r="CI20" s="10"/>
      <c r="CJ20" s="10" t="s">
        <v>104</v>
      </c>
      <c r="CK20" s="10"/>
      <c r="CL20" s="11"/>
      <c r="CM20" s="10"/>
      <c r="CN20" s="10"/>
      <c r="CO20" s="10"/>
      <c r="CP20" s="10"/>
      <c r="CQ20" s="10"/>
      <c r="CR20" s="10" t="s">
        <v>107</v>
      </c>
      <c r="CS20" s="10" t="s">
        <v>113</v>
      </c>
      <c r="CT20" s="10"/>
      <c r="CU20" s="10" t="s">
        <v>105</v>
      </c>
      <c r="CV20" s="10"/>
      <c r="CW20" s="13">
        <f t="shared" si="0"/>
        <v>3</v>
      </c>
      <c r="CX20" s="15">
        <f t="shared" si="1"/>
        <v>4</v>
      </c>
      <c r="CY20" s="13">
        <f t="shared" si="2"/>
        <v>0</v>
      </c>
      <c r="CZ20" s="13">
        <f t="shared" si="3"/>
        <v>0</v>
      </c>
      <c r="DA20" s="13">
        <f t="shared" si="4"/>
        <v>0</v>
      </c>
      <c r="DB20" s="13">
        <f t="shared" si="5"/>
        <v>0</v>
      </c>
      <c r="DC20" s="13">
        <f t="shared" si="6"/>
        <v>0</v>
      </c>
      <c r="DD20" s="13">
        <f t="shared" si="7"/>
        <v>0</v>
      </c>
      <c r="DE20" s="13">
        <f t="shared" si="8"/>
        <v>0</v>
      </c>
      <c r="DF20" s="13">
        <v>1</v>
      </c>
      <c r="DG20" s="13">
        <f t="shared" si="9"/>
        <v>0</v>
      </c>
      <c r="DH20" s="13">
        <f t="shared" si="10"/>
        <v>0</v>
      </c>
      <c r="DI20" s="13">
        <f t="shared" si="11"/>
        <v>0</v>
      </c>
      <c r="DJ20" s="13">
        <f t="shared" si="12"/>
        <v>6</v>
      </c>
      <c r="DK20" s="13">
        <f t="shared" si="13"/>
        <v>0</v>
      </c>
      <c r="DL20" s="13">
        <f t="shared" si="14"/>
        <v>0</v>
      </c>
      <c r="DM20" s="13">
        <f t="shared" si="15"/>
        <v>0</v>
      </c>
      <c r="DN20" s="13">
        <f t="shared" si="16"/>
        <v>0</v>
      </c>
      <c r="DO20" s="13">
        <f t="shared" si="17"/>
        <v>0</v>
      </c>
      <c r="DP20" s="13">
        <f t="shared" si="18"/>
        <v>0</v>
      </c>
      <c r="DQ20" s="13">
        <f t="shared" si="19"/>
        <v>0</v>
      </c>
      <c r="DR20" s="13">
        <f t="shared" si="20"/>
        <v>0</v>
      </c>
      <c r="DS20" s="13">
        <f t="shared" si="21"/>
        <v>0</v>
      </c>
      <c r="DT20" s="54">
        <f>CW20*100/('кол-во часов'!B17*18)</f>
        <v>3.3333333333333335</v>
      </c>
      <c r="DU20" s="54">
        <f>CX20*100/('кол-во часов'!C17*18)</f>
        <v>4.4444444444444446</v>
      </c>
      <c r="DV20" s="54">
        <v>0</v>
      </c>
      <c r="DW20" s="54">
        <v>0</v>
      </c>
      <c r="DX20" s="54">
        <v>0</v>
      </c>
      <c r="DY20" s="54">
        <f>DB20*100/('кол-во часов'!G17*18)</f>
        <v>0</v>
      </c>
      <c r="DZ20" s="54">
        <f>DC20*100/('кол-во часов'!H17*18)</f>
        <v>0</v>
      </c>
      <c r="EA20" s="54">
        <v>0</v>
      </c>
      <c r="EB20" s="54">
        <f>DE20*100/('кол-во часов'!J17*18)</f>
        <v>0</v>
      </c>
      <c r="EC20" s="54">
        <f>DF20*100/('кол-во часов'!K17*18)</f>
        <v>1.8518518518518519</v>
      </c>
      <c r="ED20" s="54">
        <v>0</v>
      </c>
      <c r="EE20" s="54">
        <v>0</v>
      </c>
      <c r="EF20" s="54">
        <v>0</v>
      </c>
      <c r="EG20" s="54">
        <f>DJ20*100/('кол-во часов'!O17*18)</f>
        <v>11.111111111111111</v>
      </c>
      <c r="EH20" s="54">
        <f>DK20*100/('кол-во часов'!P17*18)</f>
        <v>0</v>
      </c>
      <c r="EI20" s="54">
        <f>DL20*100/('кол-во часов'!Q17*18)</f>
        <v>0</v>
      </c>
      <c r="EJ20" s="54">
        <v>0</v>
      </c>
      <c r="EK20" s="54">
        <f>DN20*100/('кол-во часов'!S17*18)</f>
        <v>0</v>
      </c>
      <c r="EL20" s="54">
        <v>0</v>
      </c>
      <c r="EM20" s="54">
        <f>DP20*100/('кол-во часов'!U17*18)</f>
        <v>0</v>
      </c>
      <c r="EN20" s="54">
        <v>0</v>
      </c>
      <c r="EO20" s="54">
        <f>DR20*100/('кол-во часов'!W17*18)</f>
        <v>0</v>
      </c>
      <c r="EP20" s="54">
        <f>DS20*100/('кол-во часов'!X17*18)</f>
        <v>0</v>
      </c>
    </row>
    <row r="21" spans="1:146" ht="18" customHeight="1">
      <c r="A21" s="28" t="s">
        <v>76</v>
      </c>
      <c r="B21" s="8" t="s">
        <v>79</v>
      </c>
      <c r="D21" s="37" t="s">
        <v>34</v>
      </c>
      <c r="E21" s="10"/>
      <c r="F21" s="10"/>
      <c r="G21" s="10"/>
      <c r="H21" s="10"/>
      <c r="I21" s="10"/>
      <c r="J21" s="10"/>
      <c r="K21" s="10"/>
      <c r="L21" s="10"/>
      <c r="M21" s="10" t="s">
        <v>104</v>
      </c>
      <c r="N21" s="10"/>
      <c r="O21" s="10"/>
      <c r="P21" s="10"/>
      <c r="Q21" s="10"/>
      <c r="R21" s="10"/>
      <c r="S21" s="10"/>
      <c r="T21" s="46"/>
      <c r="U21" s="10"/>
      <c r="V21" s="10"/>
      <c r="W21" s="10"/>
      <c r="X21" s="10"/>
      <c r="Y21" s="10"/>
      <c r="Z21" s="10"/>
      <c r="AA21" s="10" t="s">
        <v>113</v>
      </c>
      <c r="AB21" s="10"/>
      <c r="AC21" s="10"/>
      <c r="AD21" s="10"/>
      <c r="AE21" s="10"/>
      <c r="AF21" s="10" t="s">
        <v>105</v>
      </c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 t="s">
        <v>113</v>
      </c>
      <c r="AR21" s="10"/>
      <c r="AS21" s="10"/>
      <c r="AT21" s="10"/>
      <c r="AU21" s="10"/>
      <c r="AV21" s="10" t="s">
        <v>113</v>
      </c>
      <c r="AW21" s="10"/>
      <c r="AX21" s="10"/>
      <c r="AY21" s="10"/>
      <c r="AZ21" s="10"/>
      <c r="BA21" s="10"/>
      <c r="BB21" s="10"/>
      <c r="BC21" s="10" t="s">
        <v>105</v>
      </c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 t="s">
        <v>113</v>
      </c>
      <c r="BP21" s="10"/>
      <c r="BQ21" s="10"/>
      <c r="BR21" s="10"/>
      <c r="BS21" s="10"/>
      <c r="BT21" s="10" t="s">
        <v>104</v>
      </c>
      <c r="BU21" s="10"/>
      <c r="BV21" s="10"/>
      <c r="BW21" s="10"/>
      <c r="BX21" s="10"/>
      <c r="BY21" s="10"/>
      <c r="BZ21" s="10"/>
      <c r="CA21" s="10" t="s">
        <v>113</v>
      </c>
      <c r="CB21" s="10"/>
      <c r="CC21" s="10"/>
      <c r="CD21" s="10"/>
      <c r="CE21" s="10"/>
      <c r="CF21" s="10" t="s">
        <v>105</v>
      </c>
      <c r="CG21" s="10"/>
      <c r="CH21" s="10"/>
      <c r="CI21" s="10"/>
      <c r="CJ21" s="10" t="s">
        <v>104</v>
      </c>
      <c r="CK21" s="10"/>
      <c r="CL21" s="11"/>
      <c r="CM21" s="10"/>
      <c r="CN21" s="10"/>
      <c r="CO21" s="10"/>
      <c r="CP21" s="10"/>
      <c r="CQ21" s="10"/>
      <c r="CR21" s="10" t="s">
        <v>107</v>
      </c>
      <c r="CS21" s="10" t="s">
        <v>113</v>
      </c>
      <c r="CT21" s="10"/>
      <c r="CU21" s="10" t="s">
        <v>105</v>
      </c>
      <c r="CV21" s="10"/>
      <c r="CW21" s="13">
        <f t="shared" si="0"/>
        <v>3</v>
      </c>
      <c r="CX21" s="15">
        <f t="shared" si="1"/>
        <v>4</v>
      </c>
      <c r="CY21" s="13">
        <f t="shared" si="2"/>
        <v>0</v>
      </c>
      <c r="CZ21" s="13">
        <f t="shared" si="3"/>
        <v>0</v>
      </c>
      <c r="DA21" s="13">
        <f t="shared" si="4"/>
        <v>0</v>
      </c>
      <c r="DB21" s="13">
        <f t="shared" si="5"/>
        <v>0</v>
      </c>
      <c r="DC21" s="13">
        <f t="shared" si="6"/>
        <v>0</v>
      </c>
      <c r="DD21" s="13">
        <f t="shared" si="7"/>
        <v>0</v>
      </c>
      <c r="DE21" s="13">
        <f t="shared" si="8"/>
        <v>0</v>
      </c>
      <c r="DF21" s="13">
        <v>1</v>
      </c>
      <c r="DG21" s="13">
        <f t="shared" si="9"/>
        <v>0</v>
      </c>
      <c r="DH21" s="13">
        <f t="shared" si="10"/>
        <v>0</v>
      </c>
      <c r="DI21" s="13">
        <f t="shared" si="11"/>
        <v>0</v>
      </c>
      <c r="DJ21" s="13">
        <f t="shared" si="12"/>
        <v>6</v>
      </c>
      <c r="DK21" s="13">
        <f t="shared" si="13"/>
        <v>0</v>
      </c>
      <c r="DL21" s="13">
        <f t="shared" si="14"/>
        <v>0</v>
      </c>
      <c r="DM21" s="13">
        <f t="shared" si="15"/>
        <v>0</v>
      </c>
      <c r="DN21" s="13">
        <f t="shared" si="16"/>
        <v>0</v>
      </c>
      <c r="DO21" s="13">
        <f t="shared" si="17"/>
        <v>0</v>
      </c>
      <c r="DP21" s="13">
        <f t="shared" si="18"/>
        <v>0</v>
      </c>
      <c r="DQ21" s="13">
        <f t="shared" si="19"/>
        <v>0</v>
      </c>
      <c r="DR21" s="13">
        <f t="shared" si="20"/>
        <v>0</v>
      </c>
      <c r="DS21" s="13">
        <f t="shared" si="21"/>
        <v>0</v>
      </c>
      <c r="DT21" s="54">
        <f>CW21*100/('кол-во часов'!B18*18)</f>
        <v>3.3333333333333335</v>
      </c>
      <c r="DU21" s="54">
        <f>CX21*100/('кол-во часов'!C18*18)</f>
        <v>4.4444444444444446</v>
      </c>
      <c r="DV21" s="54">
        <v>0</v>
      </c>
      <c r="DW21" s="54">
        <v>0</v>
      </c>
      <c r="DX21" s="54">
        <v>0</v>
      </c>
      <c r="DY21" s="54">
        <f>DB21*100/('кол-во часов'!G18*18)</f>
        <v>0</v>
      </c>
      <c r="DZ21" s="54">
        <f>DC21*100/('кол-во часов'!H18*18)</f>
        <v>0</v>
      </c>
      <c r="EA21" s="54">
        <v>0</v>
      </c>
      <c r="EB21" s="54">
        <f>DE21*100/('кол-во часов'!J18*18)</f>
        <v>0</v>
      </c>
      <c r="EC21" s="54">
        <f>DF21*100/('кол-во часов'!K18*18)</f>
        <v>1.8518518518518519</v>
      </c>
      <c r="ED21" s="54">
        <v>0</v>
      </c>
      <c r="EE21" s="54">
        <v>0</v>
      </c>
      <c r="EF21" s="54">
        <v>0</v>
      </c>
      <c r="EG21" s="54">
        <f>DJ21*100/('кол-во часов'!O18*18)</f>
        <v>11.111111111111111</v>
      </c>
      <c r="EH21" s="54">
        <f>DK21*100/('кол-во часов'!P18*18)</f>
        <v>0</v>
      </c>
      <c r="EI21" s="54">
        <f>DL21*100/('кол-во часов'!Q18*18)</f>
        <v>0</v>
      </c>
      <c r="EJ21" s="54">
        <v>0</v>
      </c>
      <c r="EK21" s="54">
        <f>DN21*100/('кол-во часов'!S18*18)</f>
        <v>0</v>
      </c>
      <c r="EL21" s="54">
        <v>0</v>
      </c>
      <c r="EM21" s="54">
        <f>DP21*100/('кол-во часов'!U18*18)</f>
        <v>0</v>
      </c>
      <c r="EN21" s="54">
        <v>0</v>
      </c>
      <c r="EO21" s="54">
        <f>DR21*100/('кол-во часов'!W18*18)</f>
        <v>0</v>
      </c>
      <c r="EP21" s="54">
        <f>DS21*100/('кол-во часов'!X18*18)</f>
        <v>0</v>
      </c>
    </row>
    <row r="22" spans="1:146" ht="18" customHeight="1">
      <c r="A22" s="28" t="s">
        <v>24</v>
      </c>
      <c r="B22" s="8" t="s">
        <v>25</v>
      </c>
      <c r="D22" s="37" t="s">
        <v>71</v>
      </c>
      <c r="E22" s="10"/>
      <c r="F22" s="10"/>
      <c r="G22" s="10"/>
      <c r="H22" s="10"/>
      <c r="I22" s="10"/>
      <c r="J22" s="10"/>
      <c r="K22" s="10"/>
      <c r="L22" s="10"/>
      <c r="M22" s="10" t="s">
        <v>104</v>
      </c>
      <c r="N22" s="10"/>
      <c r="O22" s="10"/>
      <c r="P22" s="10"/>
      <c r="Q22" s="10"/>
      <c r="R22" s="10"/>
      <c r="S22" s="10"/>
      <c r="T22" s="46"/>
      <c r="U22" s="10"/>
      <c r="V22" s="10"/>
      <c r="W22" s="10"/>
      <c r="X22" s="10"/>
      <c r="Y22" s="10"/>
      <c r="Z22" s="10"/>
      <c r="AA22" s="10" t="s">
        <v>113</v>
      </c>
      <c r="AB22" s="10"/>
      <c r="AC22" s="10"/>
      <c r="AD22" s="10"/>
      <c r="AE22" s="10"/>
      <c r="AF22" s="10" t="s">
        <v>105</v>
      </c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 t="s">
        <v>113</v>
      </c>
      <c r="AR22" s="10"/>
      <c r="AS22" s="10"/>
      <c r="AT22" s="10"/>
      <c r="AU22" s="10"/>
      <c r="AV22" s="10" t="s">
        <v>113</v>
      </c>
      <c r="AW22" s="10"/>
      <c r="AX22" s="10"/>
      <c r="AY22" s="10"/>
      <c r="AZ22" s="10"/>
      <c r="BA22" s="10"/>
      <c r="BB22" s="10"/>
      <c r="BC22" s="10" t="s">
        <v>105</v>
      </c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 t="s">
        <v>113</v>
      </c>
      <c r="BP22" s="10"/>
      <c r="BQ22" s="10"/>
      <c r="BR22" s="10"/>
      <c r="BS22" s="10"/>
      <c r="BT22" s="10" t="s">
        <v>104</v>
      </c>
      <c r="BU22" s="10"/>
      <c r="BV22" s="10"/>
      <c r="BW22" s="10"/>
      <c r="BX22" s="10"/>
      <c r="BY22" s="10"/>
      <c r="BZ22" s="10"/>
      <c r="CA22" s="10" t="s">
        <v>113</v>
      </c>
      <c r="CB22" s="10"/>
      <c r="CC22" s="10"/>
      <c r="CD22" s="10"/>
      <c r="CE22" s="10"/>
      <c r="CF22" s="10" t="s">
        <v>105</v>
      </c>
      <c r="CG22" s="10"/>
      <c r="CH22" s="10"/>
      <c r="CI22" s="10"/>
      <c r="CJ22" s="10" t="s">
        <v>104</v>
      </c>
      <c r="CK22" s="10"/>
      <c r="CL22" s="11"/>
      <c r="CM22" s="10"/>
      <c r="CN22" s="10"/>
      <c r="CO22" s="10"/>
      <c r="CP22" s="10"/>
      <c r="CQ22" s="10"/>
      <c r="CR22" s="10" t="s">
        <v>107</v>
      </c>
      <c r="CS22" s="10" t="s">
        <v>113</v>
      </c>
      <c r="CT22" s="10"/>
      <c r="CU22" s="10" t="s">
        <v>105</v>
      </c>
      <c r="CV22" s="10"/>
      <c r="CW22" s="13">
        <f t="shared" si="0"/>
        <v>3</v>
      </c>
      <c r="CX22" s="15">
        <f t="shared" si="1"/>
        <v>4</v>
      </c>
      <c r="CY22" s="13">
        <f t="shared" si="2"/>
        <v>0</v>
      </c>
      <c r="CZ22" s="13">
        <f t="shared" si="3"/>
        <v>0</v>
      </c>
      <c r="DA22" s="13">
        <f t="shared" si="4"/>
        <v>0</v>
      </c>
      <c r="DB22" s="13">
        <f t="shared" si="5"/>
        <v>0</v>
      </c>
      <c r="DC22" s="13">
        <f t="shared" si="6"/>
        <v>0</v>
      </c>
      <c r="DD22" s="13">
        <f t="shared" si="7"/>
        <v>0</v>
      </c>
      <c r="DE22" s="13">
        <f t="shared" si="8"/>
        <v>0</v>
      </c>
      <c r="DF22" s="13">
        <v>1</v>
      </c>
      <c r="DG22" s="13">
        <f t="shared" si="9"/>
        <v>0</v>
      </c>
      <c r="DH22" s="13">
        <f t="shared" si="10"/>
        <v>0</v>
      </c>
      <c r="DI22" s="13">
        <f t="shared" si="11"/>
        <v>0</v>
      </c>
      <c r="DJ22" s="13">
        <f t="shared" si="12"/>
        <v>6</v>
      </c>
      <c r="DK22" s="13">
        <f t="shared" si="13"/>
        <v>0</v>
      </c>
      <c r="DL22" s="13">
        <f t="shared" si="14"/>
        <v>0</v>
      </c>
      <c r="DM22" s="13">
        <f t="shared" si="15"/>
        <v>0</v>
      </c>
      <c r="DN22" s="13">
        <f t="shared" si="16"/>
        <v>0</v>
      </c>
      <c r="DO22" s="13">
        <f t="shared" si="17"/>
        <v>0</v>
      </c>
      <c r="DP22" s="13">
        <f t="shared" si="18"/>
        <v>0</v>
      </c>
      <c r="DQ22" s="13">
        <f t="shared" si="19"/>
        <v>0</v>
      </c>
      <c r="DR22" s="13">
        <f t="shared" si="20"/>
        <v>0</v>
      </c>
      <c r="DS22" s="13">
        <f t="shared" si="21"/>
        <v>0</v>
      </c>
      <c r="DT22" s="54">
        <f>CW22*100/('кол-во часов'!B19*18)</f>
        <v>3.3333333333333335</v>
      </c>
      <c r="DU22" s="54">
        <f>CX22*100/('кол-во часов'!C19*18)</f>
        <v>4.4444444444444446</v>
      </c>
      <c r="DV22" s="54">
        <v>0</v>
      </c>
      <c r="DW22" s="54">
        <v>0</v>
      </c>
      <c r="DX22" s="54">
        <v>0</v>
      </c>
      <c r="DY22" s="54">
        <f>DB22*100/('кол-во часов'!G19*18)</f>
        <v>0</v>
      </c>
      <c r="DZ22" s="54">
        <f>DC22*100/('кол-во часов'!H19*18)</f>
        <v>0</v>
      </c>
      <c r="EA22" s="54">
        <v>0</v>
      </c>
      <c r="EB22" s="54">
        <f>DE22*100/('кол-во часов'!J19*18)</f>
        <v>0</v>
      </c>
      <c r="EC22" s="54">
        <f>DF22*100/('кол-во часов'!K19*18)</f>
        <v>1.8518518518518519</v>
      </c>
      <c r="ED22" s="54">
        <v>0</v>
      </c>
      <c r="EE22" s="54">
        <v>0</v>
      </c>
      <c r="EF22" s="54">
        <v>0</v>
      </c>
      <c r="EG22" s="54">
        <f>DJ22*100/('кол-во часов'!O19*18)</f>
        <v>11.111111111111111</v>
      </c>
      <c r="EH22" s="54">
        <f>DK22*100/('кол-во часов'!P19*18)</f>
        <v>0</v>
      </c>
      <c r="EI22" s="54">
        <f>DL22*100/('кол-во часов'!Q19*18)</f>
        <v>0</v>
      </c>
      <c r="EJ22" s="54">
        <v>0</v>
      </c>
      <c r="EK22" s="54">
        <f>DN22*100/('кол-во часов'!S19*18)</f>
        <v>0</v>
      </c>
      <c r="EL22" s="54">
        <v>0</v>
      </c>
      <c r="EM22" s="54">
        <f>DP22*100/('кол-во часов'!U19*18)</f>
        <v>0</v>
      </c>
      <c r="EN22" s="54">
        <v>0</v>
      </c>
      <c r="EO22" s="54">
        <f>DR22*100/('кол-во часов'!W19*18)</f>
        <v>0</v>
      </c>
      <c r="EP22" s="54">
        <f>DS22*100/('кол-во часов'!X19*18)</f>
        <v>0</v>
      </c>
    </row>
    <row r="23" spans="1:146" ht="18" customHeight="1">
      <c r="A23" s="28" t="s">
        <v>9</v>
      </c>
      <c r="B23" s="8" t="s">
        <v>10</v>
      </c>
      <c r="D23" s="37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46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1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3">
        <f t="shared" si="0"/>
        <v>0</v>
      </c>
      <c r="CX23" s="15">
        <f t="shared" si="1"/>
        <v>0</v>
      </c>
      <c r="CY23" s="13">
        <f t="shared" si="2"/>
        <v>0</v>
      </c>
      <c r="CZ23" s="13">
        <f t="shared" si="3"/>
        <v>0</v>
      </c>
      <c r="DA23" s="13">
        <f t="shared" si="4"/>
        <v>0</v>
      </c>
      <c r="DB23" s="13">
        <f t="shared" si="5"/>
        <v>0</v>
      </c>
      <c r="DC23" s="13">
        <f t="shared" si="6"/>
        <v>0</v>
      </c>
      <c r="DD23" s="13">
        <f t="shared" si="7"/>
        <v>0</v>
      </c>
      <c r="DE23" s="13">
        <f t="shared" si="8"/>
        <v>0</v>
      </c>
      <c r="DF23" s="13">
        <f t="shared" si="22"/>
        <v>0</v>
      </c>
      <c r="DG23" s="13">
        <f t="shared" si="9"/>
        <v>0</v>
      </c>
      <c r="DH23" s="13">
        <f t="shared" si="10"/>
        <v>0</v>
      </c>
      <c r="DI23" s="13">
        <f t="shared" si="11"/>
        <v>0</v>
      </c>
      <c r="DJ23" s="13">
        <f t="shared" si="12"/>
        <v>0</v>
      </c>
      <c r="DK23" s="13">
        <f t="shared" si="13"/>
        <v>0</v>
      </c>
      <c r="DL23" s="13">
        <f t="shared" si="14"/>
        <v>0</v>
      </c>
      <c r="DM23" s="13">
        <f t="shared" si="15"/>
        <v>0</v>
      </c>
      <c r="DN23" s="13">
        <f t="shared" si="16"/>
        <v>0</v>
      </c>
      <c r="DO23" s="13">
        <f t="shared" si="17"/>
        <v>0</v>
      </c>
      <c r="DP23" s="13">
        <f t="shared" si="18"/>
        <v>0</v>
      </c>
      <c r="DQ23" s="13">
        <f t="shared" si="19"/>
        <v>0</v>
      </c>
      <c r="DR23" s="13">
        <f t="shared" si="20"/>
        <v>0</v>
      </c>
      <c r="DS23" s="13">
        <f t="shared" si="21"/>
        <v>0</v>
      </c>
      <c r="DT23" s="54">
        <v>0</v>
      </c>
      <c r="DU23" s="54">
        <v>0</v>
      </c>
      <c r="DV23" s="54">
        <v>0</v>
      </c>
      <c r="DW23" s="54">
        <v>0</v>
      </c>
      <c r="DX23" s="54">
        <v>0</v>
      </c>
      <c r="DY23" s="54">
        <v>0</v>
      </c>
      <c r="DZ23" s="54">
        <v>0</v>
      </c>
      <c r="EA23" s="54">
        <v>0</v>
      </c>
      <c r="EB23" s="54">
        <v>0</v>
      </c>
      <c r="EC23" s="54">
        <v>0</v>
      </c>
      <c r="ED23" s="54">
        <v>0</v>
      </c>
      <c r="EE23" s="54">
        <v>0</v>
      </c>
      <c r="EF23" s="54">
        <v>0</v>
      </c>
      <c r="EG23" s="54">
        <v>0</v>
      </c>
      <c r="EH23" s="54">
        <v>0</v>
      </c>
      <c r="EI23" s="54">
        <v>0</v>
      </c>
      <c r="EJ23" s="54">
        <v>0</v>
      </c>
      <c r="EK23" s="54">
        <v>0</v>
      </c>
      <c r="EL23" s="54">
        <v>0</v>
      </c>
      <c r="EM23" s="54">
        <v>0</v>
      </c>
      <c r="EN23" s="54">
        <v>0</v>
      </c>
      <c r="EO23" s="54">
        <v>0</v>
      </c>
      <c r="EP23" s="54">
        <v>0</v>
      </c>
    </row>
    <row r="24" spans="1:146" ht="18" customHeight="1">
      <c r="A24" s="28" t="s">
        <v>0</v>
      </c>
      <c r="B24" s="8" t="s">
        <v>1</v>
      </c>
      <c r="D24" s="37" t="s">
        <v>37</v>
      </c>
      <c r="E24" s="10"/>
      <c r="F24" s="10"/>
      <c r="G24" s="10"/>
      <c r="H24" s="10"/>
      <c r="I24" s="10"/>
      <c r="J24" s="10"/>
      <c r="K24" s="10" t="s">
        <v>105</v>
      </c>
      <c r="L24" s="45"/>
      <c r="M24" s="10"/>
      <c r="N24" s="10"/>
      <c r="O24" s="10" t="s">
        <v>104</v>
      </c>
      <c r="P24" s="10"/>
      <c r="Q24" s="10"/>
      <c r="R24" s="10"/>
      <c r="S24" s="10"/>
      <c r="T24" s="46"/>
      <c r="U24" s="10"/>
      <c r="V24" s="10"/>
      <c r="W24" s="10"/>
      <c r="X24" s="10"/>
      <c r="Y24" s="10"/>
      <c r="Z24" s="10"/>
      <c r="AA24" s="10" t="s">
        <v>113</v>
      </c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 t="s">
        <v>105</v>
      </c>
      <c r="AN24" s="10"/>
      <c r="AO24" s="10"/>
      <c r="AP24" s="10"/>
      <c r="AQ24" s="10" t="s">
        <v>113</v>
      </c>
      <c r="AR24" s="10"/>
      <c r="AS24" s="10"/>
      <c r="AT24" s="10"/>
      <c r="AU24" s="10" t="s">
        <v>104</v>
      </c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 t="s">
        <v>104</v>
      </c>
      <c r="BK24" s="10"/>
      <c r="BL24" s="10"/>
      <c r="BM24" s="10" t="s">
        <v>105</v>
      </c>
      <c r="BN24" s="10"/>
      <c r="BO24" s="10" t="s">
        <v>104</v>
      </c>
      <c r="BP24" s="10"/>
      <c r="BQ24" s="10" t="s">
        <v>113</v>
      </c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 t="s">
        <v>113</v>
      </c>
      <c r="CD24" s="10"/>
      <c r="CE24" s="10"/>
      <c r="CF24" s="10" t="s">
        <v>104</v>
      </c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 t="s">
        <v>104</v>
      </c>
      <c r="CT24" s="10"/>
      <c r="CU24" s="10" t="s">
        <v>113</v>
      </c>
      <c r="CV24" s="10"/>
      <c r="CW24" s="13">
        <v>6</v>
      </c>
      <c r="CX24" s="15">
        <f t="shared" si="1"/>
        <v>3</v>
      </c>
      <c r="CY24" s="13">
        <f t="shared" si="2"/>
        <v>0</v>
      </c>
      <c r="CZ24" s="13">
        <f t="shared" si="3"/>
        <v>0</v>
      </c>
      <c r="DA24" s="13">
        <f t="shared" si="4"/>
        <v>0</v>
      </c>
      <c r="DB24" s="13">
        <f t="shared" si="5"/>
        <v>0</v>
      </c>
      <c r="DC24" s="13">
        <f t="shared" si="6"/>
        <v>0</v>
      </c>
      <c r="DD24" s="13">
        <f t="shared" si="7"/>
        <v>0</v>
      </c>
      <c r="DE24" s="13">
        <f t="shared" si="8"/>
        <v>0</v>
      </c>
      <c r="DF24" s="13">
        <f t="shared" si="22"/>
        <v>0</v>
      </c>
      <c r="DG24" s="13">
        <f t="shared" si="9"/>
        <v>0</v>
      </c>
      <c r="DH24" s="13">
        <f t="shared" si="10"/>
        <v>0</v>
      </c>
      <c r="DI24" s="13">
        <f t="shared" si="11"/>
        <v>0</v>
      </c>
      <c r="DJ24" s="13">
        <f t="shared" si="12"/>
        <v>5</v>
      </c>
      <c r="DK24" s="13">
        <f t="shared" si="13"/>
        <v>0</v>
      </c>
      <c r="DL24" s="13">
        <f t="shared" si="14"/>
        <v>0</v>
      </c>
      <c r="DM24" s="13">
        <f t="shared" si="15"/>
        <v>0</v>
      </c>
      <c r="DN24" s="13">
        <f t="shared" si="16"/>
        <v>0</v>
      </c>
      <c r="DO24" s="13">
        <f t="shared" si="17"/>
        <v>0</v>
      </c>
      <c r="DP24" s="13">
        <f t="shared" si="18"/>
        <v>0</v>
      </c>
      <c r="DQ24" s="13">
        <f t="shared" si="19"/>
        <v>0</v>
      </c>
      <c r="DR24" s="13">
        <f t="shared" si="20"/>
        <v>0</v>
      </c>
      <c r="DS24" s="13">
        <f t="shared" si="21"/>
        <v>0</v>
      </c>
      <c r="DT24" s="54">
        <f>CW24*100/('кол-во часов'!B21*18)</f>
        <v>5.5555555555555554</v>
      </c>
      <c r="DU24" s="54">
        <f>CX24*100/('кол-во часов'!C21*18)</f>
        <v>3.3333333333333335</v>
      </c>
      <c r="DV24" s="54">
        <v>0</v>
      </c>
      <c r="DW24" s="54">
        <v>0</v>
      </c>
      <c r="DX24" s="54">
        <v>0</v>
      </c>
      <c r="DY24" s="54">
        <f>DB24*100/('кол-во часов'!G21*18)</f>
        <v>0</v>
      </c>
      <c r="DZ24" s="54">
        <f>DC24*100/('кол-во часов'!H21*18)</f>
        <v>0</v>
      </c>
      <c r="EA24" s="54">
        <v>0</v>
      </c>
      <c r="EB24" s="54">
        <f>DE24*100/('кол-во часов'!J21*18)</f>
        <v>0</v>
      </c>
      <c r="EC24" s="54">
        <f>DF24*100/('кол-во часов'!K21*18)</f>
        <v>0</v>
      </c>
      <c r="ED24" s="54">
        <v>0</v>
      </c>
      <c r="EE24" s="54">
        <v>0</v>
      </c>
      <c r="EF24" s="54">
        <v>0</v>
      </c>
      <c r="EG24" s="54">
        <f>DJ24*100/('кол-во часов'!O21*18)</f>
        <v>9.2592592592592595</v>
      </c>
      <c r="EH24" s="54">
        <f>DK24*100/('кол-во часов'!P21*18)</f>
        <v>0</v>
      </c>
      <c r="EI24" s="54">
        <f>DL24*100/('кол-во часов'!Q21*18)</f>
        <v>0</v>
      </c>
      <c r="EJ24" s="54">
        <v>0</v>
      </c>
      <c r="EK24" s="54">
        <f>DN24*100/('кол-во часов'!S21*18)</f>
        <v>0</v>
      </c>
      <c r="EL24" s="54">
        <v>0</v>
      </c>
      <c r="EM24" s="54">
        <f>DP24*100/('кол-во часов'!U21*18)</f>
        <v>0</v>
      </c>
      <c r="EN24" s="54">
        <v>0</v>
      </c>
      <c r="EO24" s="54">
        <f>DR24*100/('кол-во часов'!W21*18)</f>
        <v>0</v>
      </c>
      <c r="EP24" s="54">
        <f>DS24*100/('кол-во часов'!X21*18)</f>
        <v>0</v>
      </c>
    </row>
    <row r="25" spans="1:146" ht="18" customHeight="1">
      <c r="A25" s="28" t="s">
        <v>62</v>
      </c>
      <c r="B25" s="8" t="s">
        <v>63</v>
      </c>
      <c r="D25" s="37" t="s">
        <v>40</v>
      </c>
      <c r="E25" s="10"/>
      <c r="F25" s="10"/>
      <c r="G25" s="10"/>
      <c r="H25" s="10"/>
      <c r="I25" s="10"/>
      <c r="J25" s="10"/>
      <c r="K25" s="10" t="s">
        <v>105</v>
      </c>
      <c r="L25" s="10"/>
      <c r="M25" s="10"/>
      <c r="N25" s="10"/>
      <c r="O25" s="10" t="s">
        <v>104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 t="s">
        <v>113</v>
      </c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 t="s">
        <v>105</v>
      </c>
      <c r="AN25" s="10"/>
      <c r="AO25" s="10"/>
      <c r="AP25" s="10"/>
      <c r="AQ25" s="10" t="s">
        <v>113</v>
      </c>
      <c r="AR25" s="10"/>
      <c r="AS25" s="10"/>
      <c r="AT25" s="10"/>
      <c r="AU25" s="10" t="s">
        <v>104</v>
      </c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 t="s">
        <v>104</v>
      </c>
      <c r="BK25" s="10"/>
      <c r="BL25" s="10"/>
      <c r="BM25" s="10" t="s">
        <v>105</v>
      </c>
      <c r="BN25" s="10"/>
      <c r="BO25" s="10" t="s">
        <v>104</v>
      </c>
      <c r="BP25" s="10"/>
      <c r="BQ25" s="10" t="s">
        <v>113</v>
      </c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 t="s">
        <v>113</v>
      </c>
      <c r="CD25" s="10"/>
      <c r="CE25" s="10"/>
      <c r="CF25" s="10" t="s">
        <v>104</v>
      </c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 t="s">
        <v>104</v>
      </c>
      <c r="CT25" s="10"/>
      <c r="CU25" s="10" t="s">
        <v>113</v>
      </c>
      <c r="CV25" s="10"/>
      <c r="CW25" s="13">
        <f t="shared" si="0"/>
        <v>6</v>
      </c>
      <c r="CX25" s="15">
        <f t="shared" si="1"/>
        <v>3</v>
      </c>
      <c r="CY25" s="13">
        <f t="shared" si="2"/>
        <v>0</v>
      </c>
      <c r="CZ25" s="13">
        <f t="shared" si="3"/>
        <v>0</v>
      </c>
      <c r="DA25" s="13">
        <f t="shared" si="4"/>
        <v>0</v>
      </c>
      <c r="DB25" s="13">
        <f t="shared" si="5"/>
        <v>0</v>
      </c>
      <c r="DC25" s="13">
        <f t="shared" si="6"/>
        <v>0</v>
      </c>
      <c r="DD25" s="13">
        <f t="shared" si="7"/>
        <v>0</v>
      </c>
      <c r="DE25" s="13">
        <f t="shared" si="8"/>
        <v>0</v>
      </c>
      <c r="DF25" s="13">
        <f t="shared" si="22"/>
        <v>0</v>
      </c>
      <c r="DG25" s="13">
        <f t="shared" si="9"/>
        <v>0</v>
      </c>
      <c r="DH25" s="13">
        <f t="shared" si="10"/>
        <v>0</v>
      </c>
      <c r="DI25" s="13">
        <f t="shared" si="11"/>
        <v>0</v>
      </c>
      <c r="DJ25" s="13">
        <f t="shared" si="12"/>
        <v>5</v>
      </c>
      <c r="DK25" s="13">
        <f t="shared" si="13"/>
        <v>0</v>
      </c>
      <c r="DL25" s="13">
        <f t="shared" si="14"/>
        <v>0</v>
      </c>
      <c r="DM25" s="13">
        <f t="shared" si="15"/>
        <v>0</v>
      </c>
      <c r="DN25" s="13">
        <f t="shared" si="16"/>
        <v>0</v>
      </c>
      <c r="DO25" s="13">
        <f t="shared" si="17"/>
        <v>0</v>
      </c>
      <c r="DP25" s="13">
        <f t="shared" si="18"/>
        <v>0</v>
      </c>
      <c r="DQ25" s="13">
        <f t="shared" si="19"/>
        <v>0</v>
      </c>
      <c r="DR25" s="13">
        <f t="shared" si="20"/>
        <v>0</v>
      </c>
      <c r="DS25" s="13">
        <f t="shared" si="21"/>
        <v>0</v>
      </c>
      <c r="DT25" s="54">
        <f>CW25*100/('кол-во часов'!B22*18)</f>
        <v>5.5555555555555554</v>
      </c>
      <c r="DU25" s="54">
        <f>CX25*100/('кол-во часов'!C22*18)</f>
        <v>3.3333333333333335</v>
      </c>
      <c r="DV25" s="54">
        <v>0</v>
      </c>
      <c r="DW25" s="54">
        <v>0</v>
      </c>
      <c r="DX25" s="54">
        <v>0</v>
      </c>
      <c r="DY25" s="54">
        <f>DB25*100/('кол-во часов'!G22*18)</f>
        <v>0</v>
      </c>
      <c r="DZ25" s="54">
        <f>DC25*100/('кол-во часов'!H22*18)</f>
        <v>0</v>
      </c>
      <c r="EA25" s="54">
        <v>0</v>
      </c>
      <c r="EB25" s="54">
        <f>DE25*100/('кол-во часов'!J22*18)</f>
        <v>0</v>
      </c>
      <c r="EC25" s="54">
        <f>DF25*100/('кол-во часов'!K22*18)</f>
        <v>0</v>
      </c>
      <c r="ED25" s="54">
        <v>0</v>
      </c>
      <c r="EE25" s="54">
        <v>0</v>
      </c>
      <c r="EF25" s="54">
        <v>0</v>
      </c>
      <c r="EG25" s="54">
        <f>DJ25*100/('кол-во часов'!O22*18)</f>
        <v>9.2592592592592595</v>
      </c>
      <c r="EH25" s="54">
        <f>DK25*100/('кол-во часов'!P22*18)</f>
        <v>0</v>
      </c>
      <c r="EI25" s="54">
        <f>DL25*100/('кол-во часов'!Q22*18)</f>
        <v>0</v>
      </c>
      <c r="EJ25" s="54">
        <v>0</v>
      </c>
      <c r="EK25" s="54">
        <f>DN25*100/('кол-во часов'!S22*18)</f>
        <v>0</v>
      </c>
      <c r="EL25" s="54">
        <v>0</v>
      </c>
      <c r="EM25" s="54">
        <f>DP25*100/('кол-во часов'!U22*18)</f>
        <v>0</v>
      </c>
      <c r="EN25" s="54">
        <v>0</v>
      </c>
      <c r="EO25" s="54">
        <f>DR25*100/('кол-во часов'!W22*18)</f>
        <v>0</v>
      </c>
      <c r="EP25" s="54">
        <f>DS25*100/('кол-во часов'!X22*18)</f>
        <v>0</v>
      </c>
    </row>
    <row r="26" spans="1:146" ht="18" customHeight="1">
      <c r="A26" s="4" t="s">
        <v>38</v>
      </c>
      <c r="B26" s="8" t="s">
        <v>39</v>
      </c>
      <c r="D26" s="37" t="s">
        <v>43</v>
      </c>
      <c r="E26" s="10"/>
      <c r="F26" s="10"/>
      <c r="G26" s="10"/>
      <c r="H26" s="10"/>
      <c r="I26" s="10"/>
      <c r="J26" s="10"/>
      <c r="K26" s="10" t="s">
        <v>105</v>
      </c>
      <c r="L26" s="10"/>
      <c r="M26" s="10"/>
      <c r="N26" s="10"/>
      <c r="O26" s="10" t="s">
        <v>104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 t="s">
        <v>113</v>
      </c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 t="s">
        <v>105</v>
      </c>
      <c r="AN26" s="10"/>
      <c r="AO26" s="10"/>
      <c r="AP26" s="10"/>
      <c r="AQ26" s="10" t="s">
        <v>113</v>
      </c>
      <c r="AR26" s="10"/>
      <c r="AS26" s="10"/>
      <c r="AT26" s="10"/>
      <c r="AU26" s="10" t="s">
        <v>104</v>
      </c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 t="s">
        <v>104</v>
      </c>
      <c r="BK26" s="10"/>
      <c r="BL26" s="10"/>
      <c r="BM26" s="10" t="s">
        <v>105</v>
      </c>
      <c r="BN26" s="10"/>
      <c r="BO26" s="10" t="s">
        <v>104</v>
      </c>
      <c r="BP26" s="10"/>
      <c r="BQ26" s="10" t="s">
        <v>113</v>
      </c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 t="s">
        <v>113</v>
      </c>
      <c r="CD26" s="10"/>
      <c r="CE26" s="10"/>
      <c r="CF26" s="10" t="s">
        <v>104</v>
      </c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 t="s">
        <v>104</v>
      </c>
      <c r="CT26" s="10"/>
      <c r="CU26" s="10" t="s">
        <v>113</v>
      </c>
      <c r="CV26" s="10"/>
      <c r="CW26" s="13">
        <f t="shared" si="0"/>
        <v>6</v>
      </c>
      <c r="CX26" s="15">
        <f t="shared" si="1"/>
        <v>3</v>
      </c>
      <c r="CY26" s="13">
        <f t="shared" si="2"/>
        <v>0</v>
      </c>
      <c r="CZ26" s="13">
        <f t="shared" si="3"/>
        <v>0</v>
      </c>
      <c r="DA26" s="13">
        <f t="shared" si="4"/>
        <v>0</v>
      </c>
      <c r="DB26" s="13">
        <f t="shared" si="5"/>
        <v>0</v>
      </c>
      <c r="DC26" s="13">
        <f t="shared" si="6"/>
        <v>0</v>
      </c>
      <c r="DD26" s="13">
        <f t="shared" si="7"/>
        <v>0</v>
      </c>
      <c r="DE26" s="13">
        <f t="shared" si="8"/>
        <v>0</v>
      </c>
      <c r="DF26" s="13">
        <f t="shared" si="22"/>
        <v>0</v>
      </c>
      <c r="DG26" s="13">
        <f t="shared" si="9"/>
        <v>0</v>
      </c>
      <c r="DH26" s="13">
        <f t="shared" si="10"/>
        <v>0</v>
      </c>
      <c r="DI26" s="13">
        <f t="shared" si="11"/>
        <v>0</v>
      </c>
      <c r="DJ26" s="13">
        <f t="shared" si="12"/>
        <v>5</v>
      </c>
      <c r="DK26" s="13">
        <f t="shared" si="13"/>
        <v>0</v>
      </c>
      <c r="DL26" s="13">
        <f t="shared" si="14"/>
        <v>0</v>
      </c>
      <c r="DM26" s="13">
        <f t="shared" si="15"/>
        <v>0</v>
      </c>
      <c r="DN26" s="13">
        <f t="shared" si="16"/>
        <v>0</v>
      </c>
      <c r="DO26" s="13">
        <f t="shared" si="17"/>
        <v>0</v>
      </c>
      <c r="DP26" s="13">
        <f t="shared" si="18"/>
        <v>0</v>
      </c>
      <c r="DQ26" s="13">
        <f t="shared" si="19"/>
        <v>0</v>
      </c>
      <c r="DR26" s="13">
        <f t="shared" si="20"/>
        <v>0</v>
      </c>
      <c r="DS26" s="13">
        <f t="shared" si="21"/>
        <v>0</v>
      </c>
      <c r="DT26" s="54">
        <f>CW26*100/('кол-во часов'!B23*18)</f>
        <v>5.5555555555555554</v>
      </c>
      <c r="DU26" s="54">
        <f>CX26*100/('кол-во часов'!C23*18)</f>
        <v>3.3333333333333335</v>
      </c>
      <c r="DV26" s="54">
        <v>0</v>
      </c>
      <c r="DW26" s="54">
        <v>0</v>
      </c>
      <c r="DX26" s="54">
        <v>0</v>
      </c>
      <c r="DY26" s="54">
        <f>DB26*100/('кол-во часов'!G23*18)</f>
        <v>0</v>
      </c>
      <c r="DZ26" s="54">
        <f>DC26*100/('кол-во часов'!H23*18)</f>
        <v>0</v>
      </c>
      <c r="EA26" s="54">
        <v>0</v>
      </c>
      <c r="EB26" s="54">
        <f>DE26*100/('кол-во часов'!J23*18)</f>
        <v>0</v>
      </c>
      <c r="EC26" s="54">
        <f>DF26*100/('кол-во часов'!K23*18)</f>
        <v>0</v>
      </c>
      <c r="ED26" s="54">
        <v>0</v>
      </c>
      <c r="EE26" s="54">
        <v>0</v>
      </c>
      <c r="EF26" s="54">
        <v>0</v>
      </c>
      <c r="EG26" s="54">
        <f>DJ26*100/('кол-во часов'!O23*18)</f>
        <v>9.2592592592592595</v>
      </c>
      <c r="EH26" s="54">
        <f>DK26*100/('кол-во часов'!P23*18)</f>
        <v>0</v>
      </c>
      <c r="EI26" s="54">
        <f>DL26*100/('кол-во часов'!Q23*18)</f>
        <v>0</v>
      </c>
      <c r="EJ26" s="54">
        <v>0</v>
      </c>
      <c r="EK26" s="54">
        <f>DN26*100/('кол-во часов'!S23*18)</f>
        <v>0</v>
      </c>
      <c r="EL26" s="54">
        <v>0</v>
      </c>
      <c r="EM26" s="54">
        <f>DP26*100/('кол-во часов'!U23*18)</f>
        <v>0</v>
      </c>
      <c r="EN26" s="54">
        <v>0</v>
      </c>
      <c r="EO26" s="54">
        <f>DR26*100/('кол-во часов'!W23*18)</f>
        <v>0</v>
      </c>
      <c r="EP26" s="54">
        <f>DS26*100/('кол-во часов'!X23*18)</f>
        <v>0</v>
      </c>
    </row>
    <row r="27" spans="1:146" ht="18" customHeight="1">
      <c r="A27" s="4" t="s">
        <v>87</v>
      </c>
      <c r="B27" s="8" t="s">
        <v>17</v>
      </c>
      <c r="D27" s="38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3">
        <f t="shared" si="0"/>
        <v>0</v>
      </c>
      <c r="CX27" s="15">
        <f t="shared" si="1"/>
        <v>0</v>
      </c>
      <c r="CY27" s="13">
        <f t="shared" si="2"/>
        <v>0</v>
      </c>
      <c r="CZ27" s="13">
        <f t="shared" si="3"/>
        <v>0</v>
      </c>
      <c r="DA27" s="13">
        <f t="shared" si="4"/>
        <v>0</v>
      </c>
      <c r="DB27" s="13">
        <f t="shared" si="5"/>
        <v>0</v>
      </c>
      <c r="DC27" s="13">
        <f t="shared" si="6"/>
        <v>0</v>
      </c>
      <c r="DD27" s="13">
        <f t="shared" si="7"/>
        <v>0</v>
      </c>
      <c r="DE27" s="13">
        <f t="shared" si="8"/>
        <v>0</v>
      </c>
      <c r="DF27" s="13">
        <f t="shared" si="22"/>
        <v>0</v>
      </c>
      <c r="DG27" s="13">
        <f t="shared" si="9"/>
        <v>0</v>
      </c>
      <c r="DH27" s="13">
        <f t="shared" si="10"/>
        <v>0</v>
      </c>
      <c r="DI27" s="13">
        <f t="shared" si="11"/>
        <v>0</v>
      </c>
      <c r="DJ27" s="13">
        <f t="shared" si="12"/>
        <v>0</v>
      </c>
      <c r="DK27" s="13">
        <f t="shared" si="13"/>
        <v>0</v>
      </c>
      <c r="DL27" s="13">
        <f t="shared" si="14"/>
        <v>0</v>
      </c>
      <c r="DM27" s="13">
        <f t="shared" si="15"/>
        <v>0</v>
      </c>
      <c r="DN27" s="13">
        <f t="shared" si="16"/>
        <v>0</v>
      </c>
      <c r="DO27" s="13">
        <f t="shared" si="17"/>
        <v>0</v>
      </c>
      <c r="DP27" s="13">
        <f t="shared" si="18"/>
        <v>0</v>
      </c>
      <c r="DQ27" s="13">
        <f t="shared" si="19"/>
        <v>0</v>
      </c>
      <c r="DR27" s="13">
        <f t="shared" si="20"/>
        <v>0</v>
      </c>
      <c r="DS27" s="13">
        <f t="shared" si="21"/>
        <v>0</v>
      </c>
      <c r="DT27" s="54">
        <v>0</v>
      </c>
      <c r="DU27" s="54">
        <v>0</v>
      </c>
      <c r="DV27" s="54">
        <v>0</v>
      </c>
      <c r="DW27" s="54">
        <v>0</v>
      </c>
      <c r="DX27" s="54">
        <v>0</v>
      </c>
      <c r="DY27" s="54">
        <v>0</v>
      </c>
      <c r="DZ27" s="54">
        <v>0</v>
      </c>
      <c r="EA27" s="54">
        <v>0</v>
      </c>
      <c r="EB27" s="54">
        <v>0</v>
      </c>
      <c r="EC27" s="54">
        <v>0</v>
      </c>
      <c r="ED27" s="54">
        <v>0</v>
      </c>
      <c r="EE27" s="54">
        <v>0</v>
      </c>
      <c r="EF27" s="54">
        <v>0</v>
      </c>
      <c r="EG27" s="54">
        <v>0</v>
      </c>
      <c r="EH27" s="54">
        <v>0</v>
      </c>
      <c r="EI27" s="54">
        <v>0</v>
      </c>
      <c r="EJ27" s="54">
        <v>0</v>
      </c>
      <c r="EK27" s="54">
        <v>0</v>
      </c>
      <c r="EL27" s="54">
        <v>0</v>
      </c>
      <c r="EM27" s="54">
        <v>0</v>
      </c>
      <c r="EN27" s="54">
        <v>0</v>
      </c>
      <c r="EO27" s="54">
        <v>0</v>
      </c>
      <c r="EP27" s="54">
        <v>0</v>
      </c>
    </row>
    <row r="28" spans="1:146" ht="18" customHeight="1">
      <c r="A28" s="22" t="s">
        <v>61</v>
      </c>
      <c r="B28" s="19" t="s">
        <v>60</v>
      </c>
      <c r="D28" s="39" t="s">
        <v>46</v>
      </c>
      <c r="E28" s="26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45"/>
      <c r="Q28" s="10"/>
      <c r="R28" s="10" t="s">
        <v>116</v>
      </c>
      <c r="S28" s="10"/>
      <c r="T28" s="10"/>
      <c r="U28" s="10" t="s">
        <v>104</v>
      </c>
      <c r="V28" s="10"/>
      <c r="W28" s="10"/>
      <c r="X28" s="10"/>
      <c r="Y28" s="10"/>
      <c r="Z28" s="10" t="s">
        <v>107</v>
      </c>
      <c r="AA28" s="10" t="s">
        <v>116</v>
      </c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 t="s">
        <v>109</v>
      </c>
      <c r="BC28" s="10"/>
      <c r="BD28" s="10"/>
      <c r="BE28" s="10"/>
      <c r="BF28" s="10" t="s">
        <v>113</v>
      </c>
      <c r="BG28" s="10"/>
      <c r="BH28" s="10" t="s">
        <v>107</v>
      </c>
      <c r="BI28" s="10"/>
      <c r="BJ28" s="10" t="s">
        <v>104</v>
      </c>
      <c r="BK28" s="10"/>
      <c r="BL28" s="10"/>
      <c r="BM28" s="10"/>
      <c r="BN28" s="10"/>
      <c r="BO28" s="10"/>
      <c r="BP28" s="10" t="s">
        <v>107</v>
      </c>
      <c r="BQ28" s="10"/>
      <c r="BR28" s="10"/>
      <c r="BS28" s="10"/>
      <c r="BT28" s="10"/>
      <c r="BU28" s="10" t="s">
        <v>113</v>
      </c>
      <c r="BV28" s="10"/>
      <c r="BW28" s="10"/>
      <c r="BX28" s="10"/>
      <c r="BY28" s="10"/>
      <c r="BZ28" s="10"/>
      <c r="CA28" s="10" t="s">
        <v>104</v>
      </c>
      <c r="CB28" s="10"/>
      <c r="CC28" s="10"/>
      <c r="CD28" s="10"/>
      <c r="CE28" s="10"/>
      <c r="CF28" s="10"/>
      <c r="CG28" s="10"/>
      <c r="CH28" s="10"/>
      <c r="CI28" s="10" t="s">
        <v>113</v>
      </c>
      <c r="CJ28" s="10"/>
      <c r="CK28" s="10"/>
      <c r="CL28" s="10"/>
      <c r="CM28" s="10"/>
      <c r="CN28" s="10"/>
      <c r="CO28" s="10"/>
      <c r="CP28" s="10"/>
      <c r="CQ28" s="10"/>
      <c r="CR28" s="10"/>
      <c r="CS28" s="10" t="s">
        <v>107</v>
      </c>
      <c r="CT28" s="10" t="s">
        <v>108</v>
      </c>
      <c r="CU28" s="10" t="s">
        <v>110</v>
      </c>
      <c r="CV28" s="10"/>
      <c r="CW28" s="13">
        <f t="shared" si="0"/>
        <v>3</v>
      </c>
      <c r="CX28" s="15">
        <f t="shared" si="1"/>
        <v>0</v>
      </c>
      <c r="CY28" s="13">
        <f t="shared" si="2"/>
        <v>1</v>
      </c>
      <c r="CZ28" s="13">
        <f t="shared" si="3"/>
        <v>1</v>
      </c>
      <c r="DA28" s="13">
        <f t="shared" si="4"/>
        <v>0</v>
      </c>
      <c r="DB28" s="13">
        <f t="shared" si="5"/>
        <v>0</v>
      </c>
      <c r="DC28" s="13">
        <f t="shared" si="6"/>
        <v>0</v>
      </c>
      <c r="DD28" s="13">
        <f t="shared" si="7"/>
        <v>0</v>
      </c>
      <c r="DE28" s="13">
        <f t="shared" si="8"/>
        <v>0</v>
      </c>
      <c r="DF28" s="13">
        <f t="shared" si="22"/>
        <v>4</v>
      </c>
      <c r="DG28" s="13">
        <f t="shared" si="9"/>
        <v>0</v>
      </c>
      <c r="DH28" s="13">
        <f t="shared" si="10"/>
        <v>1</v>
      </c>
      <c r="DI28" s="13">
        <f t="shared" si="11"/>
        <v>0</v>
      </c>
      <c r="DJ28" s="13">
        <v>5</v>
      </c>
      <c r="DK28" s="13">
        <f t="shared" si="13"/>
        <v>0</v>
      </c>
      <c r="DL28" s="13">
        <f t="shared" si="14"/>
        <v>0</v>
      </c>
      <c r="DM28" s="13">
        <f t="shared" si="15"/>
        <v>0</v>
      </c>
      <c r="DN28" s="13">
        <f t="shared" si="16"/>
        <v>0</v>
      </c>
      <c r="DO28" s="13">
        <f t="shared" si="17"/>
        <v>0</v>
      </c>
      <c r="DP28" s="13">
        <f t="shared" si="18"/>
        <v>0</v>
      </c>
      <c r="DQ28" s="13">
        <f t="shared" si="19"/>
        <v>0</v>
      </c>
      <c r="DR28" s="13">
        <f t="shared" si="20"/>
        <v>0</v>
      </c>
      <c r="DS28" s="13">
        <f t="shared" si="21"/>
        <v>0</v>
      </c>
      <c r="DT28" s="54">
        <f>CW28*100/('кол-во часов'!B25*18)</f>
        <v>4.166666666666667</v>
      </c>
      <c r="DU28" s="54">
        <v>0</v>
      </c>
      <c r="DV28" s="54">
        <f>CY28*100/('кол-во часов'!D25*17)</f>
        <v>1.9607843137254901</v>
      </c>
      <c r="DW28" s="54">
        <f>CZ28*100/('кол-во часов'!E25*18)</f>
        <v>2.7777777777777777</v>
      </c>
      <c r="DX28" s="54">
        <v>0</v>
      </c>
      <c r="DY28" s="54">
        <f>DB28*100/('кол-во часов'!G25*18)</f>
        <v>0</v>
      </c>
      <c r="DZ28" s="54">
        <f>DC28*100/('кол-во часов'!H25*18)</f>
        <v>0</v>
      </c>
      <c r="EA28" s="54">
        <v>0</v>
      </c>
      <c r="EB28" s="54">
        <f>DE28*100/('кол-во часов'!J25*18)</f>
        <v>0</v>
      </c>
      <c r="EC28" s="54">
        <f>DF28*100/('кол-во часов'!K25*18)</f>
        <v>11.111111111111111</v>
      </c>
      <c r="ED28" s="54">
        <v>0</v>
      </c>
      <c r="EE28" s="54">
        <f>DH28*100/('кол-во часов'!M25*18)</f>
        <v>2.7777777777777777</v>
      </c>
      <c r="EF28" s="54">
        <v>0</v>
      </c>
      <c r="EG28" s="54">
        <f>DJ28*100/('кол-во часов'!O25*18)</f>
        <v>9.2592592592592595</v>
      </c>
      <c r="EH28" s="54">
        <f>DK28*100/('кол-во часов'!P25*18)</f>
        <v>0</v>
      </c>
      <c r="EI28" s="54">
        <f>DL28*100/('кол-во часов'!Q25*18)</f>
        <v>0</v>
      </c>
      <c r="EJ28" s="54">
        <v>0</v>
      </c>
      <c r="EK28" s="54">
        <f>DN28*100/('кол-во часов'!S25*18)</f>
        <v>0</v>
      </c>
      <c r="EL28" s="54">
        <v>0</v>
      </c>
      <c r="EM28" s="54">
        <f>DP28*100/('кол-во часов'!U25*18)</f>
        <v>0</v>
      </c>
      <c r="EN28" s="54">
        <v>0</v>
      </c>
      <c r="EO28" s="54">
        <f>DR28*100/('кол-во часов'!W25*18)</f>
        <v>0</v>
      </c>
      <c r="EP28" s="54">
        <f>DS28*100/('кол-во часов'!X25*18)</f>
        <v>0</v>
      </c>
    </row>
    <row r="29" spans="1:146" ht="18" customHeight="1">
      <c r="A29" s="18" t="s">
        <v>41</v>
      </c>
      <c r="B29" s="25" t="s">
        <v>42</v>
      </c>
      <c r="D29" s="39" t="s">
        <v>47</v>
      </c>
      <c r="E29" s="26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 t="s">
        <v>116</v>
      </c>
      <c r="S29" s="10"/>
      <c r="T29" s="10"/>
      <c r="U29" s="10" t="s">
        <v>104</v>
      </c>
      <c r="V29" s="10"/>
      <c r="W29" s="10"/>
      <c r="X29" s="10"/>
      <c r="Y29" s="10"/>
      <c r="Z29" s="10" t="s">
        <v>107</v>
      </c>
      <c r="AA29" s="10" t="s">
        <v>116</v>
      </c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 t="s">
        <v>109</v>
      </c>
      <c r="BC29" s="10"/>
      <c r="BD29" s="10"/>
      <c r="BE29" s="10"/>
      <c r="BF29" s="10" t="s">
        <v>113</v>
      </c>
      <c r="BG29" s="10"/>
      <c r="BH29" s="10" t="s">
        <v>107</v>
      </c>
      <c r="BI29" s="10"/>
      <c r="BJ29" s="10" t="s">
        <v>104</v>
      </c>
      <c r="BK29" s="10"/>
      <c r="BL29" s="10"/>
      <c r="BM29" s="10"/>
      <c r="BN29" s="10"/>
      <c r="BO29" s="10"/>
      <c r="BP29" s="10" t="s">
        <v>107</v>
      </c>
      <c r="BQ29" s="10"/>
      <c r="BR29" s="10"/>
      <c r="BS29" s="10"/>
      <c r="BT29" s="10"/>
      <c r="BU29" s="10" t="s">
        <v>113</v>
      </c>
      <c r="BV29" s="10"/>
      <c r="BW29" s="10"/>
      <c r="BX29" s="10"/>
      <c r="BY29" s="10"/>
      <c r="BZ29" s="10"/>
      <c r="CA29" s="10" t="s">
        <v>104</v>
      </c>
      <c r="CB29" s="10"/>
      <c r="CC29" s="10"/>
      <c r="CD29" s="10"/>
      <c r="CE29" s="10"/>
      <c r="CF29" s="10"/>
      <c r="CG29" s="10"/>
      <c r="CH29" s="10"/>
      <c r="CI29" s="10" t="s">
        <v>113</v>
      </c>
      <c r="CJ29" s="10"/>
      <c r="CK29" s="10"/>
      <c r="CL29" s="10"/>
      <c r="CM29" s="10"/>
      <c r="CN29" s="10"/>
      <c r="CO29" s="10"/>
      <c r="CP29" s="10"/>
      <c r="CQ29" s="10"/>
      <c r="CR29" s="10"/>
      <c r="CS29" s="10" t="s">
        <v>107</v>
      </c>
      <c r="CT29" s="10" t="s">
        <v>108</v>
      </c>
      <c r="CU29" s="10" t="s">
        <v>110</v>
      </c>
      <c r="CV29" s="10"/>
      <c r="CW29" s="13">
        <f t="shared" si="0"/>
        <v>3</v>
      </c>
      <c r="CX29" s="15">
        <f t="shared" si="1"/>
        <v>0</v>
      </c>
      <c r="CY29" s="13">
        <f t="shared" si="2"/>
        <v>1</v>
      </c>
      <c r="CZ29" s="13">
        <f t="shared" si="3"/>
        <v>1</v>
      </c>
      <c r="DA29" s="13">
        <f t="shared" si="4"/>
        <v>0</v>
      </c>
      <c r="DB29" s="13">
        <f t="shared" si="5"/>
        <v>0</v>
      </c>
      <c r="DC29" s="13">
        <f t="shared" si="6"/>
        <v>0</v>
      </c>
      <c r="DD29" s="13">
        <f t="shared" si="7"/>
        <v>0</v>
      </c>
      <c r="DE29" s="13">
        <f t="shared" si="8"/>
        <v>0</v>
      </c>
      <c r="DF29" s="13">
        <f t="shared" si="22"/>
        <v>4</v>
      </c>
      <c r="DG29" s="13">
        <f t="shared" si="9"/>
        <v>0</v>
      </c>
      <c r="DH29" s="13">
        <f t="shared" si="10"/>
        <v>1</v>
      </c>
      <c r="DI29" s="13">
        <f t="shared" si="11"/>
        <v>0</v>
      </c>
      <c r="DJ29" s="13">
        <v>5</v>
      </c>
      <c r="DK29" s="13">
        <f t="shared" si="13"/>
        <v>0</v>
      </c>
      <c r="DL29" s="13">
        <f t="shared" si="14"/>
        <v>0</v>
      </c>
      <c r="DM29" s="13">
        <f t="shared" si="15"/>
        <v>0</v>
      </c>
      <c r="DN29" s="13">
        <f t="shared" si="16"/>
        <v>0</v>
      </c>
      <c r="DO29" s="13">
        <f t="shared" si="17"/>
        <v>0</v>
      </c>
      <c r="DP29" s="13">
        <f t="shared" si="18"/>
        <v>0</v>
      </c>
      <c r="DQ29" s="13">
        <f t="shared" si="19"/>
        <v>0</v>
      </c>
      <c r="DR29" s="13">
        <f t="shared" si="20"/>
        <v>0</v>
      </c>
      <c r="DS29" s="13">
        <f t="shared" si="21"/>
        <v>0</v>
      </c>
      <c r="DT29" s="54">
        <f>CW29*100/('кол-во часов'!B26*18)</f>
        <v>4.166666666666667</v>
      </c>
      <c r="DU29" s="54">
        <f>CX29*100/('кол-во часов'!C26*18)</f>
        <v>0</v>
      </c>
      <c r="DV29" s="54">
        <f>CY29*100/('кол-во часов'!D26*17)</f>
        <v>1.9607843137254901</v>
      </c>
      <c r="DW29" s="54">
        <f>CZ29*100/('кол-во часов'!E26*18)</f>
        <v>2.7777777777777777</v>
      </c>
      <c r="DX29" s="54">
        <v>0</v>
      </c>
      <c r="DY29" s="54">
        <f>DB29*100/('кол-во часов'!G26*18)</f>
        <v>0</v>
      </c>
      <c r="DZ29" s="54">
        <f>DC29*100/('кол-во часов'!H26*18)</f>
        <v>0</v>
      </c>
      <c r="EA29" s="54">
        <f>DD29*100/('кол-во часов'!I26*18)</f>
        <v>0</v>
      </c>
      <c r="EB29" s="54">
        <f>DE29*100/('кол-во часов'!J26*18)</f>
        <v>0</v>
      </c>
      <c r="EC29" s="54">
        <f>DF29*100/('кол-во часов'!K26*18)</f>
        <v>11.111111111111111</v>
      </c>
      <c r="ED29" s="54">
        <v>0</v>
      </c>
      <c r="EE29" s="54">
        <f>DH29*100/('кол-во часов'!M26*18)</f>
        <v>2.7777777777777777</v>
      </c>
      <c r="EF29" s="54">
        <v>0</v>
      </c>
      <c r="EG29" s="54">
        <f>DJ29*100/('кол-во часов'!O26*18)</f>
        <v>9.2592592592592595</v>
      </c>
      <c r="EH29" s="54">
        <f>DK29*100/('кол-во часов'!P26*18)</f>
        <v>0</v>
      </c>
      <c r="EI29" s="54">
        <f>DL29*100/('кол-во часов'!Q26*18)</f>
        <v>0</v>
      </c>
      <c r="EJ29" s="54">
        <v>0</v>
      </c>
      <c r="EK29" s="54">
        <f>DN29*100/('кол-во часов'!S26*18)</f>
        <v>0</v>
      </c>
      <c r="EL29" s="54">
        <v>0</v>
      </c>
      <c r="EM29" s="54">
        <f>DP29*100/('кол-во часов'!U26*18)</f>
        <v>0</v>
      </c>
      <c r="EN29" s="54">
        <v>0</v>
      </c>
      <c r="EO29" s="54">
        <f>DR29*100/('кол-во часов'!W26*18)</f>
        <v>0</v>
      </c>
      <c r="EP29" s="54">
        <f>DS29*100/('кол-во часов'!X26*18)</f>
        <v>0</v>
      </c>
    </row>
    <row r="30" spans="1:146" ht="18" customHeight="1">
      <c r="A30" s="23"/>
      <c r="B30" s="24"/>
      <c r="D30" s="39" t="s">
        <v>48</v>
      </c>
      <c r="E30" s="26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 t="s">
        <v>116</v>
      </c>
      <c r="S30" s="10"/>
      <c r="T30" s="10"/>
      <c r="U30" s="10" t="s">
        <v>104</v>
      </c>
      <c r="V30" s="10"/>
      <c r="W30" s="10"/>
      <c r="X30" s="10"/>
      <c r="Y30" s="10"/>
      <c r="Z30" s="10" t="s">
        <v>107</v>
      </c>
      <c r="AA30" s="10" t="s">
        <v>116</v>
      </c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 t="s">
        <v>109</v>
      </c>
      <c r="BC30" s="10"/>
      <c r="BD30" s="10"/>
      <c r="BE30" s="10"/>
      <c r="BF30" s="10" t="s">
        <v>113</v>
      </c>
      <c r="BG30" s="10"/>
      <c r="BH30" s="10" t="s">
        <v>107</v>
      </c>
      <c r="BI30" s="10"/>
      <c r="BJ30" s="10" t="s">
        <v>104</v>
      </c>
      <c r="BK30" s="10"/>
      <c r="BL30" s="10"/>
      <c r="BM30" s="10"/>
      <c r="BN30" s="10"/>
      <c r="BO30" s="10"/>
      <c r="BP30" s="10" t="s">
        <v>107</v>
      </c>
      <c r="BQ30" s="10"/>
      <c r="BR30" s="10"/>
      <c r="BS30" s="10"/>
      <c r="BT30" s="10"/>
      <c r="BU30" s="10" t="s">
        <v>113</v>
      </c>
      <c r="BV30" s="10"/>
      <c r="BW30" s="10"/>
      <c r="BX30" s="10"/>
      <c r="BY30" s="10"/>
      <c r="BZ30" s="10"/>
      <c r="CA30" s="10" t="s">
        <v>104</v>
      </c>
      <c r="CB30" s="10"/>
      <c r="CC30" s="10"/>
      <c r="CD30" s="10"/>
      <c r="CE30" s="10"/>
      <c r="CF30" s="10"/>
      <c r="CG30" s="10"/>
      <c r="CH30" s="10"/>
      <c r="CI30" s="10" t="s">
        <v>113</v>
      </c>
      <c r="CJ30" s="10"/>
      <c r="CK30" s="10"/>
      <c r="CL30" s="10"/>
      <c r="CM30" s="10"/>
      <c r="CN30" s="10"/>
      <c r="CO30" s="10"/>
      <c r="CP30" s="10"/>
      <c r="CQ30" s="10"/>
      <c r="CR30" s="10"/>
      <c r="CS30" s="10" t="s">
        <v>107</v>
      </c>
      <c r="CT30" s="10" t="s">
        <v>108</v>
      </c>
      <c r="CU30" s="10" t="s">
        <v>110</v>
      </c>
      <c r="CV30" s="10"/>
      <c r="CW30" s="13">
        <f t="shared" si="0"/>
        <v>3</v>
      </c>
      <c r="CX30" s="15">
        <f t="shared" si="1"/>
        <v>0</v>
      </c>
      <c r="CY30" s="13">
        <f t="shared" si="2"/>
        <v>1</v>
      </c>
      <c r="CZ30" s="13">
        <f t="shared" si="3"/>
        <v>1</v>
      </c>
      <c r="DA30" s="13">
        <f t="shared" si="4"/>
        <v>0</v>
      </c>
      <c r="DB30" s="13">
        <f t="shared" si="5"/>
        <v>0</v>
      </c>
      <c r="DC30" s="13">
        <f t="shared" si="6"/>
        <v>0</v>
      </c>
      <c r="DD30" s="13">
        <f t="shared" si="7"/>
        <v>0</v>
      </c>
      <c r="DE30" s="13">
        <f t="shared" si="8"/>
        <v>0</v>
      </c>
      <c r="DF30" s="13">
        <f t="shared" si="22"/>
        <v>4</v>
      </c>
      <c r="DG30" s="13">
        <f t="shared" si="9"/>
        <v>0</v>
      </c>
      <c r="DH30" s="13">
        <f t="shared" si="10"/>
        <v>1</v>
      </c>
      <c r="DI30" s="13">
        <f t="shared" si="11"/>
        <v>0</v>
      </c>
      <c r="DJ30" s="13">
        <v>5</v>
      </c>
      <c r="DK30" s="13">
        <f t="shared" si="13"/>
        <v>0</v>
      </c>
      <c r="DL30" s="13">
        <f t="shared" si="14"/>
        <v>0</v>
      </c>
      <c r="DM30" s="13">
        <f t="shared" si="15"/>
        <v>0</v>
      </c>
      <c r="DN30" s="13">
        <f t="shared" si="16"/>
        <v>0</v>
      </c>
      <c r="DO30" s="13">
        <f t="shared" si="17"/>
        <v>0</v>
      </c>
      <c r="DP30" s="13">
        <f t="shared" si="18"/>
        <v>0</v>
      </c>
      <c r="DQ30" s="13">
        <f t="shared" si="19"/>
        <v>0</v>
      </c>
      <c r="DR30" s="13">
        <f t="shared" si="20"/>
        <v>0</v>
      </c>
      <c r="DS30" s="13">
        <f t="shared" si="21"/>
        <v>0</v>
      </c>
      <c r="DT30" s="54">
        <f>CW30*100/('кол-во часов'!B27*18)</f>
        <v>4.166666666666667</v>
      </c>
      <c r="DU30" s="54">
        <f>CX30*100/('кол-во часов'!C27*18)</f>
        <v>0</v>
      </c>
      <c r="DV30" s="54">
        <f>CY30*100/('кол-во часов'!D27*17)</f>
        <v>1.9607843137254901</v>
      </c>
      <c r="DW30" s="54">
        <f>CZ30*100/('кол-во часов'!E27*18)</f>
        <v>2.7777777777777777</v>
      </c>
      <c r="DX30" s="54">
        <v>0</v>
      </c>
      <c r="DY30" s="54">
        <f>DB30*100/('кол-во часов'!G27*18)</f>
        <v>0</v>
      </c>
      <c r="DZ30" s="54">
        <f>DC30*100/('кол-во часов'!H27*18)</f>
        <v>0</v>
      </c>
      <c r="EA30" s="54">
        <f>DD30*100/('кол-во часов'!I27*18)</f>
        <v>0</v>
      </c>
      <c r="EB30" s="54">
        <f>DE30*100/('кол-во часов'!J27*18)</f>
        <v>0</v>
      </c>
      <c r="EC30" s="54">
        <f>DF30*100/('кол-во часов'!K27*18)</f>
        <v>11.111111111111111</v>
      </c>
      <c r="ED30" s="54">
        <v>0</v>
      </c>
      <c r="EE30" s="54">
        <f>DH30*100/('кол-во часов'!M27*18)</f>
        <v>2.7777777777777777</v>
      </c>
      <c r="EF30" s="54">
        <v>0</v>
      </c>
      <c r="EG30" s="54">
        <f>DJ30*100/('кол-во часов'!O27*18)</f>
        <v>9.2592592592592595</v>
      </c>
      <c r="EH30" s="54">
        <f>DK30*100/('кол-во часов'!P27*18)</f>
        <v>0</v>
      </c>
      <c r="EI30" s="54">
        <f>DL30*100/('кол-во часов'!Q27*18)</f>
        <v>0</v>
      </c>
      <c r="EJ30" s="54">
        <v>0</v>
      </c>
      <c r="EK30" s="54">
        <f>DN30*100/('кол-во часов'!S27*18)</f>
        <v>0</v>
      </c>
      <c r="EL30" s="54">
        <v>0</v>
      </c>
      <c r="EM30" s="54">
        <f>DP30*100/('кол-во часов'!U27*18)</f>
        <v>0</v>
      </c>
      <c r="EN30" s="54">
        <v>0</v>
      </c>
      <c r="EO30" s="54">
        <f>DR30*100/('кол-во часов'!W27*18)</f>
        <v>0</v>
      </c>
      <c r="EP30" s="54">
        <f>DS30*100/('кол-во часов'!X27*18)</f>
        <v>0</v>
      </c>
    </row>
    <row r="31" spans="1:146" ht="18" customHeight="1">
      <c r="A31" s="23"/>
      <c r="B31" s="24"/>
      <c r="D31" s="39"/>
      <c r="E31" s="26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V31" s="10"/>
      <c r="CW31" s="13">
        <f t="shared" si="0"/>
        <v>0</v>
      </c>
      <c r="CX31" s="15">
        <f t="shared" si="1"/>
        <v>0</v>
      </c>
      <c r="CY31" s="13">
        <f t="shared" si="2"/>
        <v>0</v>
      </c>
      <c r="CZ31" s="13">
        <f t="shared" si="3"/>
        <v>0</v>
      </c>
      <c r="DA31" s="13">
        <f t="shared" si="4"/>
        <v>0</v>
      </c>
      <c r="DB31" s="13">
        <f t="shared" si="5"/>
        <v>0</v>
      </c>
      <c r="DC31" s="13">
        <f t="shared" si="6"/>
        <v>0</v>
      </c>
      <c r="DD31" s="13">
        <f t="shared" si="7"/>
        <v>0</v>
      </c>
      <c r="DE31" s="13">
        <f t="shared" si="8"/>
        <v>0</v>
      </c>
      <c r="DF31" s="13">
        <f t="shared" si="22"/>
        <v>0</v>
      </c>
      <c r="DG31" s="13">
        <f t="shared" si="9"/>
        <v>0</v>
      </c>
      <c r="DH31" s="13">
        <f t="shared" si="10"/>
        <v>0</v>
      </c>
      <c r="DI31" s="13">
        <f t="shared" si="11"/>
        <v>0</v>
      </c>
      <c r="DJ31" s="13">
        <f t="shared" si="12"/>
        <v>0</v>
      </c>
      <c r="DK31" s="13">
        <f t="shared" si="13"/>
        <v>0</v>
      </c>
      <c r="DL31" s="13">
        <f t="shared" si="14"/>
        <v>0</v>
      </c>
      <c r="DM31" s="13">
        <f t="shared" si="15"/>
        <v>0</v>
      </c>
      <c r="DN31" s="13">
        <f t="shared" si="16"/>
        <v>0</v>
      </c>
      <c r="DO31" s="13">
        <f t="shared" si="17"/>
        <v>0</v>
      </c>
      <c r="DP31" s="13">
        <f t="shared" si="18"/>
        <v>0</v>
      </c>
      <c r="DQ31" s="13">
        <f t="shared" si="19"/>
        <v>0</v>
      </c>
      <c r="DR31" s="13">
        <f t="shared" si="20"/>
        <v>0</v>
      </c>
      <c r="DS31" s="13">
        <f t="shared" si="21"/>
        <v>0</v>
      </c>
      <c r="DT31" s="54">
        <v>0</v>
      </c>
      <c r="DU31" s="54">
        <v>0</v>
      </c>
      <c r="DV31" s="54">
        <v>0</v>
      </c>
      <c r="DW31" s="54">
        <v>0</v>
      </c>
      <c r="DX31" s="54">
        <v>0</v>
      </c>
      <c r="DY31" s="54">
        <v>0</v>
      </c>
      <c r="DZ31" s="54">
        <v>0</v>
      </c>
      <c r="EA31" s="54">
        <v>0</v>
      </c>
      <c r="EB31" s="54">
        <v>0</v>
      </c>
      <c r="EC31" s="54">
        <v>0</v>
      </c>
      <c r="ED31" s="54">
        <v>0</v>
      </c>
      <c r="EE31" s="54">
        <v>0</v>
      </c>
      <c r="EF31" s="54">
        <v>0</v>
      </c>
      <c r="EG31" s="54">
        <v>0</v>
      </c>
      <c r="EH31" s="54">
        <v>0</v>
      </c>
      <c r="EI31" s="54">
        <v>0</v>
      </c>
      <c r="EJ31" s="54">
        <v>0</v>
      </c>
      <c r="EK31" s="54">
        <v>0</v>
      </c>
      <c r="EL31" s="54">
        <v>0</v>
      </c>
      <c r="EM31" s="54">
        <v>0</v>
      </c>
      <c r="EN31" s="54">
        <v>0</v>
      </c>
      <c r="EO31" s="54">
        <v>0</v>
      </c>
      <c r="EP31" s="54">
        <v>0</v>
      </c>
    </row>
    <row r="32" spans="1:146" ht="18" customHeight="1">
      <c r="D32" s="39" t="s">
        <v>49</v>
      </c>
      <c r="E32" s="26"/>
      <c r="F32" s="10"/>
      <c r="G32" s="10"/>
      <c r="H32" s="10"/>
      <c r="I32" s="10"/>
      <c r="J32" s="10"/>
      <c r="K32" s="10"/>
      <c r="L32" s="10"/>
      <c r="M32" s="10"/>
      <c r="N32" s="10"/>
      <c r="O32" s="10" t="s">
        <v>104</v>
      </c>
      <c r="P32" s="10"/>
      <c r="Q32" s="10"/>
      <c r="R32" s="10"/>
      <c r="S32" s="10"/>
      <c r="T32" s="10" t="s">
        <v>113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 t="s">
        <v>104</v>
      </c>
      <c r="AJ32" s="10"/>
      <c r="AK32" s="10" t="s">
        <v>108</v>
      </c>
      <c r="AL32" s="10" t="s">
        <v>113</v>
      </c>
      <c r="AM32" s="10"/>
      <c r="AN32" s="10"/>
      <c r="AO32" s="10"/>
      <c r="AP32" s="10"/>
      <c r="AQ32" s="10"/>
      <c r="AR32" s="10"/>
      <c r="AS32" s="10"/>
      <c r="AT32" s="10" t="s">
        <v>104</v>
      </c>
      <c r="AU32" s="10"/>
      <c r="AV32" s="10"/>
      <c r="AW32" s="10" t="s">
        <v>107</v>
      </c>
      <c r="AX32" s="10"/>
      <c r="AY32" s="10"/>
      <c r="AZ32" s="10"/>
      <c r="BA32" s="10"/>
      <c r="BB32" s="10"/>
      <c r="BC32" s="10"/>
      <c r="BD32" s="10"/>
      <c r="BE32" s="10" t="s">
        <v>109</v>
      </c>
      <c r="BF32" s="10"/>
      <c r="BG32" s="10"/>
      <c r="BH32" s="10"/>
      <c r="BI32" s="10" t="s">
        <v>111</v>
      </c>
      <c r="BJ32" s="10"/>
      <c r="BK32" s="10"/>
      <c r="BL32" s="10"/>
      <c r="BM32" s="10"/>
      <c r="BN32" s="10"/>
      <c r="BO32" s="10"/>
      <c r="BP32" s="10" t="s">
        <v>107</v>
      </c>
      <c r="BQ32" s="10"/>
      <c r="BR32" s="10" t="s">
        <v>113</v>
      </c>
      <c r="BS32" s="10"/>
      <c r="BT32" s="10"/>
      <c r="BU32" s="10"/>
      <c r="BV32" s="10"/>
      <c r="BW32" s="10"/>
      <c r="BX32" s="10"/>
      <c r="BY32" s="10"/>
      <c r="BZ32" s="10"/>
      <c r="CA32" s="10" t="s">
        <v>104</v>
      </c>
      <c r="CB32" s="10"/>
      <c r="CC32" s="10"/>
      <c r="CD32" s="10"/>
      <c r="CE32" s="10" t="s">
        <v>108</v>
      </c>
      <c r="CF32" s="10" t="s">
        <v>114</v>
      </c>
      <c r="CG32" s="10"/>
      <c r="CH32" s="10" t="s">
        <v>113</v>
      </c>
      <c r="CI32" s="10" t="s">
        <v>109</v>
      </c>
      <c r="CJ32" s="10" t="s">
        <v>110</v>
      </c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3">
        <f t="shared" si="0"/>
        <v>4</v>
      </c>
      <c r="CX32" s="15">
        <f t="shared" si="1"/>
        <v>0</v>
      </c>
      <c r="CY32" s="13">
        <v>2</v>
      </c>
      <c r="CZ32" s="13">
        <f t="shared" si="3"/>
        <v>2</v>
      </c>
      <c r="DA32" s="13">
        <f t="shared" si="4"/>
        <v>0</v>
      </c>
      <c r="DB32" s="13">
        <f t="shared" si="5"/>
        <v>0</v>
      </c>
      <c r="DC32" s="13">
        <f t="shared" si="6"/>
        <v>0</v>
      </c>
      <c r="DD32" s="13">
        <f t="shared" si="7"/>
        <v>0</v>
      </c>
      <c r="DE32" s="13">
        <f t="shared" si="8"/>
        <v>0</v>
      </c>
      <c r="DF32" s="13">
        <f t="shared" si="22"/>
        <v>2</v>
      </c>
      <c r="DG32" s="13">
        <f t="shared" si="9"/>
        <v>1</v>
      </c>
      <c r="DH32" s="13">
        <f t="shared" si="10"/>
        <v>1</v>
      </c>
      <c r="DI32" s="13">
        <f t="shared" si="11"/>
        <v>1</v>
      </c>
      <c r="DJ32" s="13">
        <f t="shared" si="12"/>
        <v>4</v>
      </c>
      <c r="DK32" s="13">
        <f t="shared" si="13"/>
        <v>0</v>
      </c>
      <c r="DL32" s="13">
        <f t="shared" si="14"/>
        <v>0</v>
      </c>
      <c r="DM32" s="13">
        <f t="shared" si="15"/>
        <v>0</v>
      </c>
      <c r="DN32" s="13">
        <f t="shared" si="16"/>
        <v>0</v>
      </c>
      <c r="DO32" s="13">
        <f t="shared" si="17"/>
        <v>0</v>
      </c>
      <c r="DP32" s="13">
        <f t="shared" si="18"/>
        <v>0</v>
      </c>
      <c r="DQ32" s="13">
        <f t="shared" si="19"/>
        <v>0</v>
      </c>
      <c r="DR32" s="13">
        <f t="shared" si="20"/>
        <v>0</v>
      </c>
      <c r="DS32" s="13">
        <f t="shared" si="21"/>
        <v>0</v>
      </c>
      <c r="DT32" s="54">
        <f>CW32*100/('кол-во часов'!B29*18)</f>
        <v>7.4074074074074074</v>
      </c>
      <c r="DU32" s="54">
        <f>CX32*100/('кол-во часов'!C29*18)</f>
        <v>0</v>
      </c>
      <c r="DV32" s="54">
        <f>CY32*100/('кол-во часов'!D29*17)</f>
        <v>3.9215686274509802</v>
      </c>
      <c r="DW32" s="54">
        <f>CZ32*100/('кол-во часов'!E29*18)</f>
        <v>5.5555555555555554</v>
      </c>
      <c r="DX32" s="54">
        <v>0</v>
      </c>
      <c r="DY32" s="54">
        <f>DB32*100/('кол-во часов'!G29*18)</f>
        <v>0</v>
      </c>
      <c r="DZ32" s="54">
        <f>DC32*100/('кол-во часов'!H29*18)</f>
        <v>0</v>
      </c>
      <c r="EA32" s="54">
        <f>DD32*100/('кол-во часов'!I29*18)</f>
        <v>0</v>
      </c>
      <c r="EB32" s="54">
        <f>DE32*100/('кол-во часов'!J29*18)</f>
        <v>0</v>
      </c>
      <c r="EC32" s="54">
        <f>DF32*100/('кол-во часов'!K29*18)</f>
        <v>5.5555555555555554</v>
      </c>
      <c r="ED32" s="54">
        <f>DG32*100/('кол-во часов'!L29*18)</f>
        <v>5.5555555555555554</v>
      </c>
      <c r="EE32" s="54">
        <f>DH32*100/('кол-во часов'!M29*18)</f>
        <v>2.7777777777777777</v>
      </c>
      <c r="EF32" s="54">
        <f>DI32*100/('кол-во часов'!N29*18)</f>
        <v>2.7777777777777777</v>
      </c>
      <c r="EG32" s="54">
        <f>DJ32*100/('кол-во часов'!O29*18)</f>
        <v>7.4074074074074074</v>
      </c>
      <c r="EH32" s="54">
        <f>DK32*100/('кол-во часов'!P29*18)</f>
        <v>0</v>
      </c>
      <c r="EI32" s="54">
        <f>DL32*100/('кол-во часов'!Q29*18)</f>
        <v>0</v>
      </c>
      <c r="EJ32" s="54">
        <v>0</v>
      </c>
      <c r="EK32" s="54">
        <v>0</v>
      </c>
      <c r="EL32" s="54">
        <v>0</v>
      </c>
      <c r="EM32" s="54">
        <f>DP32*100/('кол-во часов'!U29*18)</f>
        <v>0</v>
      </c>
      <c r="EN32" s="54">
        <f>DQ32*100/('кол-во часов'!V29*18)</f>
        <v>0</v>
      </c>
      <c r="EO32" s="54">
        <f>DR32*100/('кол-во часов'!W29*18)</f>
        <v>0</v>
      </c>
      <c r="EP32" s="54">
        <f>DS32*100/('кол-во часов'!X29*18)</f>
        <v>0</v>
      </c>
    </row>
    <row r="33" spans="1:146" ht="18" customHeight="1">
      <c r="D33" s="39" t="s">
        <v>50</v>
      </c>
      <c r="E33" s="26"/>
      <c r="F33" s="10"/>
      <c r="G33" s="10"/>
      <c r="H33" s="10"/>
      <c r="I33" s="10"/>
      <c r="J33" s="10"/>
      <c r="K33" s="10"/>
      <c r="L33" s="10"/>
      <c r="M33" s="10"/>
      <c r="N33" s="10"/>
      <c r="O33" s="10" t="s">
        <v>104</v>
      </c>
      <c r="P33" s="10"/>
      <c r="Q33" s="10"/>
      <c r="R33" s="10"/>
      <c r="S33" s="10"/>
      <c r="T33" s="10" t="s">
        <v>113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 t="s">
        <v>104</v>
      </c>
      <c r="AJ33" s="10"/>
      <c r="AK33" s="10" t="s">
        <v>108</v>
      </c>
      <c r="AL33" s="10" t="s">
        <v>113</v>
      </c>
      <c r="AM33" s="10"/>
      <c r="AN33" s="10"/>
      <c r="AO33" s="10"/>
      <c r="AP33" s="10"/>
      <c r="AQ33" s="10"/>
      <c r="AR33" s="10"/>
      <c r="AS33" s="10"/>
      <c r="AT33" s="10" t="s">
        <v>104</v>
      </c>
      <c r="AU33" s="10"/>
      <c r="AV33" s="10"/>
      <c r="AW33" s="10" t="s">
        <v>107</v>
      </c>
      <c r="AX33" s="10"/>
      <c r="AY33" s="10"/>
      <c r="AZ33" s="10"/>
      <c r="BA33" s="10"/>
      <c r="BB33" s="10"/>
      <c r="BC33" s="10"/>
      <c r="BD33" s="10"/>
      <c r="BE33" s="10" t="s">
        <v>109</v>
      </c>
      <c r="BF33" s="10"/>
      <c r="BG33" s="10"/>
      <c r="BH33" s="10"/>
      <c r="BI33" s="10" t="s">
        <v>111</v>
      </c>
      <c r="BJ33" s="10"/>
      <c r="BK33" s="10"/>
      <c r="BL33" s="10"/>
      <c r="BM33" s="10"/>
      <c r="BN33" s="10"/>
      <c r="BO33" s="10"/>
      <c r="BP33" s="10" t="s">
        <v>107</v>
      </c>
      <c r="BQ33" s="10"/>
      <c r="BR33" s="10" t="s">
        <v>113</v>
      </c>
      <c r="BS33" s="10"/>
      <c r="BT33" s="10"/>
      <c r="BU33" s="10"/>
      <c r="BV33" s="10"/>
      <c r="BW33" s="10"/>
      <c r="BX33" s="10"/>
      <c r="BY33" s="10"/>
      <c r="BZ33" s="10"/>
      <c r="CA33" s="10" t="s">
        <v>104</v>
      </c>
      <c r="CB33" s="10"/>
      <c r="CC33" s="10"/>
      <c r="CD33" s="10"/>
      <c r="CE33" s="10" t="s">
        <v>108</v>
      </c>
      <c r="CF33" s="10" t="s">
        <v>114</v>
      </c>
      <c r="CG33" s="10"/>
      <c r="CH33" s="10" t="s">
        <v>113</v>
      </c>
      <c r="CI33" s="10" t="s">
        <v>110</v>
      </c>
      <c r="CJ33" s="10" t="s">
        <v>109</v>
      </c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3">
        <f t="shared" si="0"/>
        <v>4</v>
      </c>
      <c r="CX33" s="15">
        <f t="shared" si="1"/>
        <v>0</v>
      </c>
      <c r="CY33" s="13">
        <f t="shared" si="2"/>
        <v>2</v>
      </c>
      <c r="CZ33" s="13">
        <f t="shared" si="3"/>
        <v>2</v>
      </c>
      <c r="DA33" s="13">
        <f t="shared" si="4"/>
        <v>0</v>
      </c>
      <c r="DB33" s="13">
        <f t="shared" si="5"/>
        <v>0</v>
      </c>
      <c r="DC33" s="13">
        <f t="shared" si="6"/>
        <v>0</v>
      </c>
      <c r="DD33" s="13">
        <f t="shared" si="7"/>
        <v>0</v>
      </c>
      <c r="DE33" s="13">
        <f t="shared" si="8"/>
        <v>0</v>
      </c>
      <c r="DF33" s="13">
        <f t="shared" si="22"/>
        <v>2</v>
      </c>
      <c r="DG33" s="13">
        <f t="shared" si="9"/>
        <v>1</v>
      </c>
      <c r="DH33" s="13">
        <f t="shared" si="10"/>
        <v>1</v>
      </c>
      <c r="DI33" s="13">
        <f t="shared" si="11"/>
        <v>1</v>
      </c>
      <c r="DJ33" s="13">
        <f t="shared" si="12"/>
        <v>4</v>
      </c>
      <c r="DK33" s="13">
        <f t="shared" si="13"/>
        <v>0</v>
      </c>
      <c r="DL33" s="13">
        <f t="shared" si="14"/>
        <v>0</v>
      </c>
      <c r="DM33" s="13">
        <f t="shared" si="15"/>
        <v>0</v>
      </c>
      <c r="DN33" s="13">
        <f t="shared" si="16"/>
        <v>0</v>
      </c>
      <c r="DO33" s="13">
        <f t="shared" si="17"/>
        <v>0</v>
      </c>
      <c r="DP33" s="13">
        <f t="shared" si="18"/>
        <v>0</v>
      </c>
      <c r="DQ33" s="13">
        <f t="shared" si="19"/>
        <v>0</v>
      </c>
      <c r="DR33" s="13">
        <f t="shared" si="20"/>
        <v>0</v>
      </c>
      <c r="DS33" s="13">
        <f t="shared" si="21"/>
        <v>0</v>
      </c>
      <c r="DT33" s="54">
        <f>CW33*100/('кол-во часов'!B30*18)</f>
        <v>7.4074074074074074</v>
      </c>
      <c r="DU33" s="54">
        <f>CX33*100/('кол-во часов'!C30*18)</f>
        <v>0</v>
      </c>
      <c r="DV33" s="54">
        <f>CY33*100/('кол-во часов'!D30*17)</f>
        <v>3.9215686274509802</v>
      </c>
      <c r="DW33" s="54">
        <f>CZ33*100/('кол-во часов'!E30*18)</f>
        <v>5.5555555555555554</v>
      </c>
      <c r="DX33" s="54">
        <v>0</v>
      </c>
      <c r="DY33" s="54">
        <f>DB33*100/('кол-во часов'!G30*18)</f>
        <v>0</v>
      </c>
      <c r="DZ33" s="54">
        <f>DC33*100/('кол-во часов'!H30*18)</f>
        <v>0</v>
      </c>
      <c r="EA33" s="54">
        <f>DD33*100/('кол-во часов'!I30*18)</f>
        <v>0</v>
      </c>
      <c r="EB33" s="54">
        <f>DE33*100/('кол-во часов'!J30*18)</f>
        <v>0</v>
      </c>
      <c r="EC33" s="54">
        <f>DF33*100/('кол-во часов'!K30*18)</f>
        <v>5.5555555555555554</v>
      </c>
      <c r="ED33" s="54">
        <f>DG33*100/('кол-во часов'!L30*18)</f>
        <v>5.5555555555555554</v>
      </c>
      <c r="EE33" s="54">
        <f>DH33*100/('кол-во часов'!M30*18)</f>
        <v>2.7777777777777777</v>
      </c>
      <c r="EF33" s="54">
        <f>DI33*100/('кол-во часов'!N30*18)</f>
        <v>2.7777777777777777</v>
      </c>
      <c r="EG33" s="54">
        <f>DJ33*100/('кол-во часов'!O30*18)</f>
        <v>7.4074074074074074</v>
      </c>
      <c r="EH33" s="54">
        <f>DK33*100/('кол-во часов'!P30*18)</f>
        <v>0</v>
      </c>
      <c r="EI33" s="54">
        <f>DL33*100/('кол-во часов'!Q30*18)</f>
        <v>0</v>
      </c>
      <c r="EJ33" s="54">
        <v>0</v>
      </c>
      <c r="EK33" s="54">
        <v>0</v>
      </c>
      <c r="EL33" s="54">
        <v>0</v>
      </c>
      <c r="EM33" s="54">
        <f>DP33*100/('кол-во часов'!U30*18)</f>
        <v>0</v>
      </c>
      <c r="EN33" s="54">
        <f>DQ33*100/('кол-во часов'!V30*18)</f>
        <v>0</v>
      </c>
      <c r="EO33" s="54">
        <f>DR33*100/('кол-во часов'!W30*18)</f>
        <v>0</v>
      </c>
      <c r="EP33" s="54">
        <f>DS33*100/('кол-во часов'!X30*18)</f>
        <v>0</v>
      </c>
    </row>
    <row r="34" spans="1:146" ht="18" customHeight="1">
      <c r="D34" s="39" t="s">
        <v>73</v>
      </c>
      <c r="E34" s="26"/>
      <c r="F34" s="10"/>
      <c r="G34" s="10"/>
      <c r="H34" s="10"/>
      <c r="I34" s="10"/>
      <c r="J34" s="10"/>
      <c r="K34" s="10"/>
      <c r="L34" s="10"/>
      <c r="M34" s="10"/>
      <c r="N34" s="10"/>
      <c r="O34" s="10" t="s">
        <v>104</v>
      </c>
      <c r="P34" s="10"/>
      <c r="Q34" s="10"/>
      <c r="R34" s="10"/>
      <c r="S34" s="10"/>
      <c r="T34" s="10" t="s">
        <v>113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7"/>
      <c r="AF34" s="10"/>
      <c r="AG34" s="10"/>
      <c r="AH34" s="10"/>
      <c r="AI34" s="10" t="s">
        <v>104</v>
      </c>
      <c r="AJ34" s="10"/>
      <c r="AK34" s="10" t="s">
        <v>108</v>
      </c>
      <c r="AL34" s="10" t="s">
        <v>113</v>
      </c>
      <c r="AM34" s="10"/>
      <c r="AN34" s="10"/>
      <c r="AO34" s="10"/>
      <c r="AP34" s="10"/>
      <c r="AQ34" s="10"/>
      <c r="AR34" s="10"/>
      <c r="AS34" s="10"/>
      <c r="AT34" s="10" t="s">
        <v>104</v>
      </c>
      <c r="AU34" s="10"/>
      <c r="AV34" s="10"/>
      <c r="AW34" s="10" t="s">
        <v>107</v>
      </c>
      <c r="AX34" s="10"/>
      <c r="AY34" s="10"/>
      <c r="AZ34" s="10"/>
      <c r="BA34" s="10"/>
      <c r="BB34" s="10"/>
      <c r="BC34" s="10"/>
      <c r="BD34" s="10"/>
      <c r="BE34" s="10" t="s">
        <v>109</v>
      </c>
      <c r="BF34" s="10"/>
      <c r="BG34" s="10"/>
      <c r="BH34" s="10"/>
      <c r="BI34" s="10" t="s">
        <v>111</v>
      </c>
      <c r="BJ34" s="10"/>
      <c r="BK34" s="10"/>
      <c r="BL34" s="10"/>
      <c r="BM34" s="10"/>
      <c r="BN34" s="10"/>
      <c r="BO34" s="10"/>
      <c r="BP34" s="10" t="s">
        <v>107</v>
      </c>
      <c r="BQ34" s="10"/>
      <c r="BR34" s="10" t="s">
        <v>113</v>
      </c>
      <c r="BS34" s="10"/>
      <c r="BT34" s="10"/>
      <c r="BU34" s="10"/>
      <c r="BV34" s="10"/>
      <c r="BW34" s="10"/>
      <c r="BX34" s="10"/>
      <c r="BY34" s="10"/>
      <c r="BZ34" s="10"/>
      <c r="CA34" s="10" t="s">
        <v>104</v>
      </c>
      <c r="CB34" s="10"/>
      <c r="CC34" s="10"/>
      <c r="CD34" s="10"/>
      <c r="CE34" s="10"/>
      <c r="CF34" s="10" t="s">
        <v>114</v>
      </c>
      <c r="CG34" s="10" t="s">
        <v>108</v>
      </c>
      <c r="CH34" s="10" t="s">
        <v>113</v>
      </c>
      <c r="CI34" s="10" t="s">
        <v>110</v>
      </c>
      <c r="CJ34" s="10" t="s">
        <v>109</v>
      </c>
      <c r="CK34" s="10"/>
      <c r="CL34" s="17"/>
      <c r="CM34" s="10"/>
      <c r="CN34" s="10"/>
      <c r="CO34" s="10"/>
      <c r="CP34" s="17"/>
      <c r="CQ34" s="10"/>
      <c r="CR34" s="10"/>
      <c r="CS34" s="10"/>
      <c r="CT34" s="10"/>
      <c r="CU34" s="10"/>
      <c r="CV34" s="10"/>
      <c r="CW34" s="13">
        <f t="shared" si="0"/>
        <v>4</v>
      </c>
      <c r="CX34" s="15">
        <f t="shared" si="1"/>
        <v>0</v>
      </c>
      <c r="CY34" s="13">
        <f t="shared" si="2"/>
        <v>2</v>
      </c>
      <c r="CZ34" s="13">
        <f t="shared" si="3"/>
        <v>2</v>
      </c>
      <c r="DA34" s="13">
        <f t="shared" si="4"/>
        <v>0</v>
      </c>
      <c r="DB34" s="13">
        <f t="shared" si="5"/>
        <v>0</v>
      </c>
      <c r="DC34" s="13">
        <f t="shared" si="6"/>
        <v>0</v>
      </c>
      <c r="DD34" s="13">
        <f t="shared" si="7"/>
        <v>0</v>
      </c>
      <c r="DE34" s="13">
        <f t="shared" si="8"/>
        <v>0</v>
      </c>
      <c r="DF34" s="13">
        <f t="shared" si="22"/>
        <v>2</v>
      </c>
      <c r="DG34" s="13">
        <f t="shared" si="9"/>
        <v>1</v>
      </c>
      <c r="DH34" s="13">
        <f t="shared" si="10"/>
        <v>1</v>
      </c>
      <c r="DI34" s="13">
        <f t="shared" si="11"/>
        <v>1</v>
      </c>
      <c r="DJ34" s="13">
        <f t="shared" si="12"/>
        <v>4</v>
      </c>
      <c r="DK34" s="13">
        <f t="shared" si="13"/>
        <v>0</v>
      </c>
      <c r="DL34" s="13">
        <f t="shared" si="14"/>
        <v>0</v>
      </c>
      <c r="DM34" s="13">
        <f t="shared" si="15"/>
        <v>0</v>
      </c>
      <c r="DN34" s="13">
        <f t="shared" si="16"/>
        <v>0</v>
      </c>
      <c r="DO34" s="13">
        <f t="shared" si="17"/>
        <v>0</v>
      </c>
      <c r="DP34" s="13">
        <f t="shared" si="18"/>
        <v>0</v>
      </c>
      <c r="DQ34" s="13">
        <f t="shared" si="19"/>
        <v>0</v>
      </c>
      <c r="DR34" s="13">
        <f t="shared" si="20"/>
        <v>0</v>
      </c>
      <c r="DS34" s="13">
        <f t="shared" si="21"/>
        <v>0</v>
      </c>
      <c r="DT34" s="54">
        <f>CW34*100/('кол-во часов'!B31*18)</f>
        <v>7.4074074074074074</v>
      </c>
      <c r="DU34" s="54">
        <f>CX34*100/('кол-во часов'!C31*18)</f>
        <v>0</v>
      </c>
      <c r="DV34" s="54">
        <f>CY34*100/('кол-во часов'!D31*17)</f>
        <v>3.9215686274509802</v>
      </c>
      <c r="DW34" s="54">
        <f>CZ34*100/('кол-во часов'!E31*18)</f>
        <v>5.5555555555555554</v>
      </c>
      <c r="DX34" s="54">
        <v>0</v>
      </c>
      <c r="DY34" s="54">
        <f>DB34*100/('кол-во часов'!G31*18)</f>
        <v>0</v>
      </c>
      <c r="DZ34" s="54">
        <f>DC34*100/('кол-во часов'!H31*18)</f>
        <v>0</v>
      </c>
      <c r="EA34" s="54">
        <f>DD34*100/('кол-во часов'!I31*18)</f>
        <v>0</v>
      </c>
      <c r="EB34" s="54">
        <f>DE34*100/('кол-во часов'!J31*18)</f>
        <v>0</v>
      </c>
      <c r="EC34" s="54">
        <f>DF34*100/('кол-во часов'!K31*18)</f>
        <v>5.5555555555555554</v>
      </c>
      <c r="ED34" s="54">
        <f>DG34*100/('кол-во часов'!L31*18)</f>
        <v>5.5555555555555554</v>
      </c>
      <c r="EE34" s="54">
        <f>DH34*100/('кол-во часов'!M31*18)</f>
        <v>2.7777777777777777</v>
      </c>
      <c r="EF34" s="54">
        <f>DI34*100/('кол-во часов'!N31*18)</f>
        <v>2.7777777777777777</v>
      </c>
      <c r="EG34" s="54">
        <f>DJ34*100/('кол-во часов'!O31*18)</f>
        <v>7.4074074074074074</v>
      </c>
      <c r="EH34" s="54">
        <f>DK34*100/('кол-во часов'!P31*18)</f>
        <v>0</v>
      </c>
      <c r="EI34" s="54">
        <f>DL34*100/('кол-во часов'!Q31*18)</f>
        <v>0</v>
      </c>
      <c r="EJ34" s="54">
        <v>0</v>
      </c>
      <c r="EK34" s="54">
        <v>0</v>
      </c>
      <c r="EL34" s="54">
        <v>0</v>
      </c>
      <c r="EM34" s="54">
        <f>DP34*100/('кол-во часов'!U31*18)</f>
        <v>0</v>
      </c>
      <c r="EN34" s="54">
        <f>DQ34*100/('кол-во часов'!V31*18)</f>
        <v>0</v>
      </c>
      <c r="EO34" s="54">
        <f>DR34*100/('кол-во часов'!W31*18)</f>
        <v>0</v>
      </c>
      <c r="EP34" s="54">
        <f>DS34*100/('кол-во часов'!X31*18)</f>
        <v>0</v>
      </c>
    </row>
    <row r="35" spans="1:146" ht="18" customHeight="1">
      <c r="B35" s="5"/>
      <c r="D35" s="40"/>
      <c r="E35" s="26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7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7"/>
      <c r="CM35" s="10"/>
      <c r="CN35" s="10"/>
      <c r="CO35" s="17"/>
      <c r="CP35" s="10"/>
      <c r="CQ35" s="10"/>
      <c r="CR35" s="10"/>
      <c r="CS35" s="10"/>
      <c r="CT35" s="10"/>
      <c r="CU35" s="10"/>
      <c r="CV35" s="10"/>
      <c r="CW35" s="13">
        <f t="shared" si="0"/>
        <v>0</v>
      </c>
      <c r="CX35" s="15">
        <f t="shared" si="1"/>
        <v>0</v>
      </c>
      <c r="CY35" s="13">
        <f t="shared" si="2"/>
        <v>0</v>
      </c>
      <c r="CZ35" s="13">
        <f t="shared" si="3"/>
        <v>0</v>
      </c>
      <c r="DA35" s="13">
        <f t="shared" si="4"/>
        <v>0</v>
      </c>
      <c r="DB35" s="13">
        <f t="shared" si="5"/>
        <v>0</v>
      </c>
      <c r="DC35" s="13">
        <f t="shared" si="6"/>
        <v>0</v>
      </c>
      <c r="DD35" s="13">
        <f t="shared" si="7"/>
        <v>0</v>
      </c>
      <c r="DE35" s="13">
        <f t="shared" si="8"/>
        <v>0</v>
      </c>
      <c r="DF35" s="13">
        <f t="shared" si="22"/>
        <v>0</v>
      </c>
      <c r="DG35" s="13">
        <f t="shared" si="9"/>
        <v>0</v>
      </c>
      <c r="DH35" s="13">
        <f t="shared" si="10"/>
        <v>0</v>
      </c>
      <c r="DI35" s="13">
        <f t="shared" si="11"/>
        <v>0</v>
      </c>
      <c r="DJ35" s="13">
        <f t="shared" si="12"/>
        <v>0</v>
      </c>
      <c r="DK35" s="13">
        <f t="shared" si="13"/>
        <v>0</v>
      </c>
      <c r="DL35" s="13">
        <f t="shared" si="14"/>
        <v>0</v>
      </c>
      <c r="DM35" s="13">
        <f t="shared" si="15"/>
        <v>0</v>
      </c>
      <c r="DN35" s="13">
        <f t="shared" si="16"/>
        <v>0</v>
      </c>
      <c r="DO35" s="13">
        <f t="shared" si="17"/>
        <v>0</v>
      </c>
      <c r="DP35" s="13">
        <f t="shared" si="18"/>
        <v>0</v>
      </c>
      <c r="DQ35" s="13">
        <f t="shared" si="19"/>
        <v>0</v>
      </c>
      <c r="DR35" s="13">
        <f t="shared" si="20"/>
        <v>0</v>
      </c>
      <c r="DS35" s="13">
        <f t="shared" si="21"/>
        <v>0</v>
      </c>
      <c r="DT35" s="54">
        <v>0</v>
      </c>
      <c r="DU35" s="54">
        <v>0</v>
      </c>
      <c r="DV35" s="54">
        <v>0</v>
      </c>
      <c r="DW35" s="54">
        <v>0</v>
      </c>
      <c r="DX35" s="54">
        <v>0</v>
      </c>
      <c r="DY35" s="54">
        <v>0</v>
      </c>
      <c r="DZ35" s="54">
        <v>0</v>
      </c>
      <c r="EA35" s="54">
        <v>0</v>
      </c>
      <c r="EB35" s="54">
        <v>0</v>
      </c>
      <c r="EC35" s="54">
        <v>0</v>
      </c>
      <c r="ED35" s="54">
        <v>0</v>
      </c>
      <c r="EE35" s="54">
        <v>0</v>
      </c>
      <c r="EF35" s="54">
        <v>0</v>
      </c>
      <c r="EG35" s="54">
        <v>0</v>
      </c>
      <c r="EH35" s="54">
        <v>0</v>
      </c>
      <c r="EI35" s="54">
        <v>0</v>
      </c>
      <c r="EJ35" s="54">
        <v>0</v>
      </c>
      <c r="EK35" s="54">
        <v>0</v>
      </c>
      <c r="EL35" s="54">
        <v>0</v>
      </c>
      <c r="EM35" s="54">
        <v>0</v>
      </c>
      <c r="EN35" s="54">
        <v>0</v>
      </c>
      <c r="EO35" s="54">
        <v>0</v>
      </c>
      <c r="EP35" s="54">
        <v>0</v>
      </c>
    </row>
    <row r="36" spans="1:146" ht="18" customHeight="1">
      <c r="B36" s="5"/>
      <c r="D36" s="39" t="s">
        <v>51</v>
      </c>
      <c r="E36" s="26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 t="s">
        <v>111</v>
      </c>
      <c r="Q36" s="10"/>
      <c r="R36" s="10"/>
      <c r="S36" s="10"/>
      <c r="T36" s="10"/>
      <c r="U36" s="10"/>
      <c r="V36" s="10"/>
      <c r="W36" s="10"/>
      <c r="X36" s="10"/>
      <c r="Y36" s="10" t="s">
        <v>113</v>
      </c>
      <c r="Z36" s="10"/>
      <c r="AA36" s="10"/>
      <c r="AB36" s="10"/>
      <c r="AC36" s="10" t="s">
        <v>104</v>
      </c>
      <c r="AD36" s="10"/>
      <c r="AE36" s="17"/>
      <c r="AF36" s="10"/>
      <c r="AG36" s="10"/>
      <c r="AH36" s="10"/>
      <c r="AI36" s="10" t="s">
        <v>113</v>
      </c>
      <c r="AJ36" s="10"/>
      <c r="AK36" s="10"/>
      <c r="AL36" s="10"/>
      <c r="AM36" s="10"/>
      <c r="AN36" s="10"/>
      <c r="AO36" s="10"/>
      <c r="AP36" s="10"/>
      <c r="AQ36" s="10"/>
      <c r="AR36" s="10" t="s">
        <v>107</v>
      </c>
      <c r="AS36" s="10"/>
      <c r="AT36" s="10" t="s">
        <v>104</v>
      </c>
      <c r="AU36" s="10"/>
      <c r="AV36" s="10" t="s">
        <v>109</v>
      </c>
      <c r="AW36" s="10"/>
      <c r="AX36" s="10" t="s">
        <v>108</v>
      </c>
      <c r="AY36" s="10" t="s">
        <v>112</v>
      </c>
      <c r="AZ36" s="10"/>
      <c r="BA36" s="10" t="s">
        <v>111</v>
      </c>
      <c r="BB36" s="10" t="s">
        <v>104</v>
      </c>
      <c r="BC36" s="10"/>
      <c r="BD36" s="10" t="s">
        <v>112</v>
      </c>
      <c r="BE36" s="10" t="s">
        <v>113</v>
      </c>
      <c r="BF36" s="10"/>
      <c r="BG36" s="10"/>
      <c r="BH36" s="10" t="s">
        <v>107</v>
      </c>
      <c r="BI36" s="10"/>
      <c r="BJ36" s="10" t="s">
        <v>113</v>
      </c>
      <c r="BK36" s="10" t="s">
        <v>110</v>
      </c>
      <c r="BL36" s="10"/>
      <c r="BM36" s="10" t="s">
        <v>113</v>
      </c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 t="s">
        <v>104</v>
      </c>
      <c r="BY36" s="10"/>
      <c r="BZ36" s="10" t="s">
        <v>109</v>
      </c>
      <c r="CA36" s="10"/>
      <c r="CB36" s="10"/>
      <c r="CC36" s="10"/>
      <c r="CD36" s="10" t="s">
        <v>108</v>
      </c>
      <c r="CE36" s="10"/>
      <c r="CF36" s="10"/>
      <c r="CG36" s="10"/>
      <c r="CH36" s="10" t="s">
        <v>107</v>
      </c>
      <c r="CI36" s="10"/>
      <c r="CJ36" s="10"/>
      <c r="CK36" s="10"/>
      <c r="CL36" s="17"/>
      <c r="CM36" s="10"/>
      <c r="CN36" s="10"/>
      <c r="CO36" s="17"/>
      <c r="CP36" s="10"/>
      <c r="CQ36" s="10"/>
      <c r="CR36" s="10"/>
      <c r="CS36" s="10" t="s">
        <v>112</v>
      </c>
      <c r="CT36" s="10" t="s">
        <v>104</v>
      </c>
      <c r="CU36" s="10"/>
      <c r="CV36" s="10"/>
      <c r="CW36" s="13">
        <f t="shared" si="0"/>
        <v>5</v>
      </c>
      <c r="CX36" s="15">
        <f t="shared" si="1"/>
        <v>0</v>
      </c>
      <c r="CY36" s="13">
        <f t="shared" si="2"/>
        <v>2</v>
      </c>
      <c r="CZ36" s="13">
        <f t="shared" si="3"/>
        <v>2</v>
      </c>
      <c r="DA36" s="13">
        <f t="shared" si="4"/>
        <v>0</v>
      </c>
      <c r="DB36" s="13">
        <f t="shared" si="5"/>
        <v>0</v>
      </c>
      <c r="DC36" s="13">
        <f t="shared" si="6"/>
        <v>3</v>
      </c>
      <c r="DD36" s="13">
        <f t="shared" si="7"/>
        <v>0</v>
      </c>
      <c r="DE36" s="13">
        <f t="shared" si="8"/>
        <v>0</v>
      </c>
      <c r="DF36" s="13">
        <f t="shared" si="22"/>
        <v>3</v>
      </c>
      <c r="DG36" s="13">
        <f t="shared" si="9"/>
        <v>0</v>
      </c>
      <c r="DH36" s="13">
        <f t="shared" si="10"/>
        <v>1</v>
      </c>
      <c r="DI36" s="13">
        <f t="shared" si="11"/>
        <v>2</v>
      </c>
      <c r="DJ36" s="13">
        <f t="shared" si="12"/>
        <v>5</v>
      </c>
      <c r="DK36" s="13">
        <f t="shared" si="13"/>
        <v>0</v>
      </c>
      <c r="DL36" s="13">
        <f t="shared" si="14"/>
        <v>0</v>
      </c>
      <c r="DM36" s="13">
        <f t="shared" si="15"/>
        <v>0</v>
      </c>
      <c r="DN36" s="13">
        <f t="shared" si="16"/>
        <v>0</v>
      </c>
      <c r="DO36" s="13">
        <f t="shared" si="17"/>
        <v>0</v>
      </c>
      <c r="DP36" s="13">
        <f t="shared" si="18"/>
        <v>0</v>
      </c>
      <c r="DQ36" s="13">
        <f t="shared" si="19"/>
        <v>0</v>
      </c>
      <c r="DR36" s="13">
        <f t="shared" si="20"/>
        <v>0</v>
      </c>
      <c r="DS36" s="13">
        <f t="shared" si="21"/>
        <v>0</v>
      </c>
      <c r="DT36" s="54">
        <f>CW36*100/('кол-во часов'!B33*18)</f>
        <v>9.2592592592592595</v>
      </c>
      <c r="DU36" s="54">
        <f>CX36*100/('кол-во часов'!C33*18)</f>
        <v>0</v>
      </c>
      <c r="DV36" s="54">
        <f>CY36*100/('кол-во часов'!D33*17)</f>
        <v>3.9215686274509802</v>
      </c>
      <c r="DW36" s="54">
        <f>CZ36*100/('кол-во часов'!E33*18)</f>
        <v>5.5555555555555554</v>
      </c>
      <c r="DX36" s="54">
        <v>0</v>
      </c>
      <c r="DY36" s="54">
        <f>DB36*100/('кол-во часов'!G33*18)</f>
        <v>0</v>
      </c>
      <c r="DZ36" s="54">
        <f>DC36*100/('кол-во часов'!H33*18)</f>
        <v>8.3333333333333339</v>
      </c>
      <c r="EA36" s="54">
        <f>DD36*100/('кол-во часов'!I33*18)</f>
        <v>0</v>
      </c>
      <c r="EB36" s="54">
        <v>0</v>
      </c>
      <c r="EC36" s="54">
        <f>DF36*100/('кол-во часов'!K33*18)</f>
        <v>5.5555555555555554</v>
      </c>
      <c r="ED36" s="54">
        <f>DG36*100/('кол-во часов'!L33*18)</f>
        <v>0</v>
      </c>
      <c r="EE36" s="54">
        <f>DH36*100/('кол-во часов'!M33*18)</f>
        <v>1.8518518518518519</v>
      </c>
      <c r="EF36" s="54">
        <f>DI36*100/('кол-во часов'!N33*18)</f>
        <v>5.5555555555555554</v>
      </c>
      <c r="EG36" s="54">
        <f>DJ36*100/('кол-во часов'!O33*18)</f>
        <v>9.2592592592592595</v>
      </c>
      <c r="EH36" s="54">
        <f>DK36*100/('кол-во часов'!P33*18)</f>
        <v>0</v>
      </c>
      <c r="EI36" s="54">
        <f>DL36*100/('кол-во часов'!Q33*18)</f>
        <v>0</v>
      </c>
      <c r="EJ36" s="54">
        <v>0</v>
      </c>
      <c r="EK36" s="54">
        <v>0</v>
      </c>
      <c r="EL36" s="54">
        <v>0</v>
      </c>
      <c r="EM36" s="54">
        <v>0</v>
      </c>
      <c r="EN36" s="54">
        <f>DQ36*100/('кол-во часов'!V33*18)</f>
        <v>0</v>
      </c>
      <c r="EO36" s="54">
        <f>DR36*100/('кол-во часов'!W33*18)</f>
        <v>0</v>
      </c>
      <c r="EP36" s="54">
        <f>DS36*100/('кол-во часов'!X33*18)</f>
        <v>0</v>
      </c>
    </row>
    <row r="37" spans="1:146" ht="18" customHeight="1">
      <c r="B37" s="5"/>
      <c r="D37" s="39" t="s">
        <v>52</v>
      </c>
      <c r="E37" s="26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 t="s">
        <v>111</v>
      </c>
      <c r="Q37" s="10"/>
      <c r="R37" s="10"/>
      <c r="S37" s="10"/>
      <c r="T37" s="10"/>
      <c r="U37" s="10"/>
      <c r="V37" s="10"/>
      <c r="W37" s="10"/>
      <c r="X37" s="10"/>
      <c r="Y37" s="10" t="s">
        <v>113</v>
      </c>
      <c r="Z37" s="10"/>
      <c r="AA37" s="10"/>
      <c r="AB37" s="10"/>
      <c r="AC37" s="10" t="s">
        <v>104</v>
      </c>
      <c r="AD37" s="10"/>
      <c r="AE37" s="10"/>
      <c r="AF37" s="10"/>
      <c r="AG37" s="10"/>
      <c r="AH37" s="10"/>
      <c r="AI37" s="10" t="s">
        <v>113</v>
      </c>
      <c r="AJ37" s="10"/>
      <c r="AK37" s="10"/>
      <c r="AL37" s="10"/>
      <c r="AM37" s="10"/>
      <c r="AN37" s="10"/>
      <c r="AO37" s="10"/>
      <c r="AP37" s="17"/>
      <c r="AQ37" s="10"/>
      <c r="AR37" s="10" t="s">
        <v>107</v>
      </c>
      <c r="AS37" s="10"/>
      <c r="AT37" s="10" t="s">
        <v>104</v>
      </c>
      <c r="AU37" s="10"/>
      <c r="AV37" s="10" t="s">
        <v>109</v>
      </c>
      <c r="AW37" s="10"/>
      <c r="AX37" s="10" t="s">
        <v>108</v>
      </c>
      <c r="AY37" s="10" t="s">
        <v>112</v>
      </c>
      <c r="AZ37" s="10"/>
      <c r="BA37" s="10" t="s">
        <v>111</v>
      </c>
      <c r="BB37" s="10" t="s">
        <v>104</v>
      </c>
      <c r="BC37" s="10"/>
      <c r="BD37" s="10" t="s">
        <v>112</v>
      </c>
      <c r="BE37" s="10" t="s">
        <v>113</v>
      </c>
      <c r="BF37" s="10"/>
      <c r="BG37" s="10"/>
      <c r="BH37" s="10" t="s">
        <v>107</v>
      </c>
      <c r="BI37" s="10"/>
      <c r="BJ37" s="10" t="s">
        <v>113</v>
      </c>
      <c r="BK37" s="10"/>
      <c r="BL37" s="10" t="s">
        <v>110</v>
      </c>
      <c r="BM37" s="10" t="s">
        <v>113</v>
      </c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 t="s">
        <v>104</v>
      </c>
      <c r="BY37" s="10"/>
      <c r="BZ37" s="10" t="s">
        <v>109</v>
      </c>
      <c r="CA37" s="10" t="s">
        <v>112</v>
      </c>
      <c r="CB37" s="10"/>
      <c r="CC37" s="10"/>
      <c r="CD37" s="10" t="s">
        <v>108</v>
      </c>
      <c r="CE37" s="10"/>
      <c r="CF37" s="10"/>
      <c r="CG37" s="10"/>
      <c r="CH37" s="10" t="s">
        <v>107</v>
      </c>
      <c r="CI37" s="10"/>
      <c r="CJ37" s="10"/>
      <c r="CK37" s="10"/>
      <c r="CL37" s="17"/>
      <c r="CM37" s="10"/>
      <c r="CN37" s="10"/>
      <c r="CO37" s="10"/>
      <c r="CP37" s="10"/>
      <c r="CQ37" s="10"/>
      <c r="CR37" s="10"/>
      <c r="CS37" s="10"/>
      <c r="CT37" s="10" t="s">
        <v>104</v>
      </c>
      <c r="CU37" s="10"/>
      <c r="CV37" s="10"/>
      <c r="CW37" s="13">
        <f t="shared" si="0"/>
        <v>5</v>
      </c>
      <c r="CX37" s="15">
        <f t="shared" si="1"/>
        <v>0</v>
      </c>
      <c r="CY37" s="13">
        <f t="shared" si="2"/>
        <v>2</v>
      </c>
      <c r="CZ37" s="13">
        <f t="shared" si="3"/>
        <v>2</v>
      </c>
      <c r="DA37" s="13">
        <f t="shared" si="4"/>
        <v>0</v>
      </c>
      <c r="DB37" s="13">
        <f t="shared" si="5"/>
        <v>0</v>
      </c>
      <c r="DC37" s="13">
        <f t="shared" si="6"/>
        <v>3</v>
      </c>
      <c r="DD37" s="13">
        <f t="shared" si="7"/>
        <v>0</v>
      </c>
      <c r="DE37" s="13">
        <f t="shared" si="8"/>
        <v>0</v>
      </c>
      <c r="DF37" s="13">
        <f t="shared" si="22"/>
        <v>3</v>
      </c>
      <c r="DG37" s="13">
        <f t="shared" si="9"/>
        <v>0</v>
      </c>
      <c r="DH37" s="13">
        <f t="shared" si="10"/>
        <v>1</v>
      </c>
      <c r="DI37" s="13">
        <f t="shared" si="11"/>
        <v>2</v>
      </c>
      <c r="DJ37" s="13">
        <f t="shared" si="12"/>
        <v>5</v>
      </c>
      <c r="DK37" s="13">
        <f t="shared" si="13"/>
        <v>0</v>
      </c>
      <c r="DL37" s="13">
        <f t="shared" si="14"/>
        <v>0</v>
      </c>
      <c r="DM37" s="13">
        <f t="shared" si="15"/>
        <v>0</v>
      </c>
      <c r="DN37" s="13">
        <f t="shared" si="16"/>
        <v>0</v>
      </c>
      <c r="DO37" s="13">
        <f t="shared" si="17"/>
        <v>0</v>
      </c>
      <c r="DP37" s="13">
        <f t="shared" si="18"/>
        <v>0</v>
      </c>
      <c r="DQ37" s="13">
        <f t="shared" si="19"/>
        <v>0</v>
      </c>
      <c r="DR37" s="13">
        <f t="shared" si="20"/>
        <v>0</v>
      </c>
      <c r="DS37" s="13">
        <f t="shared" si="21"/>
        <v>0</v>
      </c>
      <c r="DT37" s="54">
        <f>CW37*100/('кол-во часов'!B34*18)</f>
        <v>9.2592592592592595</v>
      </c>
      <c r="DU37" s="54">
        <f>CX37*100/('кол-во часов'!C34*18)</f>
        <v>0</v>
      </c>
      <c r="DV37" s="54">
        <f>CY37*100/('кол-во часов'!D34*17)</f>
        <v>3.9215686274509802</v>
      </c>
      <c r="DW37" s="54">
        <f>CZ37*100/('кол-во часов'!E34*18)</f>
        <v>5.5555555555555554</v>
      </c>
      <c r="DX37" s="54">
        <v>0</v>
      </c>
      <c r="DY37" s="54">
        <f>DB37*100/('кол-во часов'!G34*18)</f>
        <v>0</v>
      </c>
      <c r="DZ37" s="54">
        <f>DC37*100/('кол-во часов'!H34*18)</f>
        <v>8.3333333333333339</v>
      </c>
      <c r="EA37" s="54">
        <f>DD37*100/('кол-во часов'!I34*18)</f>
        <v>0</v>
      </c>
      <c r="EB37" s="54">
        <v>0</v>
      </c>
      <c r="EC37" s="54">
        <f>DF37*100/('кол-во часов'!K34*18)</f>
        <v>5.5555555555555554</v>
      </c>
      <c r="ED37" s="54">
        <f>DG37*100/('кол-во часов'!L34*18)</f>
        <v>0</v>
      </c>
      <c r="EE37" s="54">
        <f>DH37*100/('кол-во часов'!M34*18)</f>
        <v>1.8518518518518519</v>
      </c>
      <c r="EF37" s="54">
        <f>DI37*100/('кол-во часов'!N34*18)</f>
        <v>5.5555555555555554</v>
      </c>
      <c r="EG37" s="54">
        <f>DJ37*100/('кол-во часов'!O34*18)</f>
        <v>9.2592592592592595</v>
      </c>
      <c r="EH37" s="54">
        <f>DK37*100/('кол-во часов'!P34*18)</f>
        <v>0</v>
      </c>
      <c r="EI37" s="54">
        <f>DL37*100/('кол-во часов'!Q34*18)</f>
        <v>0</v>
      </c>
      <c r="EJ37" s="54">
        <v>0</v>
      </c>
      <c r="EK37" s="54">
        <v>0</v>
      </c>
      <c r="EL37" s="54">
        <v>0</v>
      </c>
      <c r="EM37" s="54">
        <v>0</v>
      </c>
      <c r="EN37" s="54">
        <f>DQ37*100/('кол-во часов'!V34*18)</f>
        <v>0</v>
      </c>
      <c r="EO37" s="54">
        <f>DR37*100/('кол-во часов'!W34*18)</f>
        <v>0</v>
      </c>
      <c r="EP37" s="54">
        <f>DS37*100/('кол-во часов'!X34*18)</f>
        <v>0</v>
      </c>
    </row>
    <row r="38" spans="1:146" ht="18" customHeight="1">
      <c r="B38" s="5"/>
      <c r="D38" s="39" t="s">
        <v>53</v>
      </c>
      <c r="E38" s="26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 t="s">
        <v>111</v>
      </c>
      <c r="Q38" s="10"/>
      <c r="R38" s="10"/>
      <c r="S38" s="10"/>
      <c r="T38" s="10"/>
      <c r="U38" s="10"/>
      <c r="V38" s="10"/>
      <c r="W38" s="10"/>
      <c r="X38" s="10"/>
      <c r="Y38" s="10" t="s">
        <v>113</v>
      </c>
      <c r="Z38" s="10"/>
      <c r="AA38" s="10"/>
      <c r="AB38" s="10"/>
      <c r="AC38" s="10" t="s">
        <v>104</v>
      </c>
      <c r="AD38" s="10"/>
      <c r="AE38" s="10"/>
      <c r="AF38" s="10"/>
      <c r="AG38" s="10"/>
      <c r="AH38" s="10"/>
      <c r="AI38" s="10" t="s">
        <v>113</v>
      </c>
      <c r="AJ38" s="10"/>
      <c r="AK38" s="10"/>
      <c r="AL38" s="10"/>
      <c r="AM38" s="10"/>
      <c r="AN38" s="10"/>
      <c r="AO38" s="10"/>
      <c r="AP38" s="10"/>
      <c r="AQ38" s="10"/>
      <c r="AR38" s="10" t="s">
        <v>107</v>
      </c>
      <c r="AS38" s="10"/>
      <c r="AT38" s="10" t="s">
        <v>104</v>
      </c>
      <c r="AU38" s="10"/>
      <c r="AV38" s="10" t="s">
        <v>109</v>
      </c>
      <c r="AW38" s="10"/>
      <c r="AX38" s="10" t="s">
        <v>108</v>
      </c>
      <c r="AY38" s="10" t="s">
        <v>112</v>
      </c>
      <c r="AZ38" s="10"/>
      <c r="BA38" s="10" t="s">
        <v>111</v>
      </c>
      <c r="BB38" s="10" t="s">
        <v>104</v>
      </c>
      <c r="BC38" s="10"/>
      <c r="BD38" s="10" t="s">
        <v>112</v>
      </c>
      <c r="BE38" s="10" t="s">
        <v>113</v>
      </c>
      <c r="BF38" s="10"/>
      <c r="BG38" s="10"/>
      <c r="BH38" s="10" t="s">
        <v>107</v>
      </c>
      <c r="BI38" s="10"/>
      <c r="BJ38" s="10" t="s">
        <v>113</v>
      </c>
      <c r="BL38" s="10" t="s">
        <v>110</v>
      </c>
      <c r="BM38" s="10" t="s">
        <v>113</v>
      </c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 t="s">
        <v>104</v>
      </c>
      <c r="BY38" s="10"/>
      <c r="BZ38" s="10" t="s">
        <v>109</v>
      </c>
      <c r="CA38" s="10"/>
      <c r="CB38" s="10"/>
      <c r="CC38" s="10"/>
      <c r="CD38" s="10" t="s">
        <v>108</v>
      </c>
      <c r="CE38" s="10"/>
      <c r="CF38" s="10"/>
      <c r="CG38" s="10"/>
      <c r="CH38" s="10" t="s">
        <v>107</v>
      </c>
      <c r="CI38" s="10"/>
      <c r="CJ38" s="10"/>
      <c r="CK38" s="10"/>
      <c r="CL38" s="17"/>
      <c r="CM38" s="10"/>
      <c r="CN38" s="10"/>
      <c r="CO38" s="10"/>
      <c r="CP38" s="10"/>
      <c r="CQ38" s="10"/>
      <c r="CR38" s="10"/>
      <c r="CS38" s="10"/>
      <c r="CT38" s="10" t="s">
        <v>104</v>
      </c>
      <c r="CU38" s="10"/>
      <c r="CV38" s="10"/>
      <c r="CW38" s="13">
        <f t="shared" si="0"/>
        <v>5</v>
      </c>
      <c r="CX38" s="15">
        <f t="shared" si="1"/>
        <v>0</v>
      </c>
      <c r="CY38" s="13">
        <f t="shared" si="2"/>
        <v>2</v>
      </c>
      <c r="CZ38" s="13">
        <f t="shared" si="3"/>
        <v>2</v>
      </c>
      <c r="DA38" s="13">
        <f t="shared" si="4"/>
        <v>0</v>
      </c>
      <c r="DB38" s="13">
        <f t="shared" si="5"/>
        <v>0</v>
      </c>
      <c r="DC38" s="13">
        <f t="shared" si="6"/>
        <v>2</v>
      </c>
      <c r="DD38" s="13">
        <f t="shared" si="7"/>
        <v>0</v>
      </c>
      <c r="DE38" s="13">
        <f t="shared" si="8"/>
        <v>0</v>
      </c>
      <c r="DF38" s="13">
        <f t="shared" si="22"/>
        <v>3</v>
      </c>
      <c r="DG38" s="13">
        <f t="shared" si="9"/>
        <v>0</v>
      </c>
      <c r="DH38" s="13">
        <f t="shared" si="10"/>
        <v>1</v>
      </c>
      <c r="DI38" s="13">
        <f t="shared" si="11"/>
        <v>2</v>
      </c>
      <c r="DJ38" s="13">
        <f t="shared" si="12"/>
        <v>5</v>
      </c>
      <c r="DK38" s="13">
        <f t="shared" si="13"/>
        <v>0</v>
      </c>
      <c r="DL38" s="13">
        <f t="shared" si="14"/>
        <v>0</v>
      </c>
      <c r="DM38" s="13">
        <f t="shared" si="15"/>
        <v>0</v>
      </c>
      <c r="DN38" s="13">
        <f t="shared" si="16"/>
        <v>0</v>
      </c>
      <c r="DO38" s="13">
        <f t="shared" si="17"/>
        <v>0</v>
      </c>
      <c r="DP38" s="13">
        <f t="shared" si="18"/>
        <v>0</v>
      </c>
      <c r="DQ38" s="13">
        <f t="shared" si="19"/>
        <v>0</v>
      </c>
      <c r="DR38" s="13">
        <f t="shared" si="20"/>
        <v>0</v>
      </c>
      <c r="DS38" s="13">
        <f t="shared" si="21"/>
        <v>0</v>
      </c>
      <c r="DT38" s="54">
        <f>CW38*100/('кол-во часов'!B35*18)</f>
        <v>9.2592592592592595</v>
      </c>
      <c r="DU38" s="54">
        <f>CX38*100/('кол-во часов'!C35*18)</f>
        <v>0</v>
      </c>
      <c r="DV38" s="54">
        <f>CY38*100/('кол-во часов'!D35*17)</f>
        <v>3.9215686274509802</v>
      </c>
      <c r="DW38" s="54">
        <f>CZ38*100/('кол-во часов'!E35*18)</f>
        <v>5.5555555555555554</v>
      </c>
      <c r="DX38" s="54">
        <v>0</v>
      </c>
      <c r="DY38" s="54">
        <f>DB38*100/('кол-во часов'!G35*18)</f>
        <v>0</v>
      </c>
      <c r="DZ38" s="54">
        <f>DC38*100/('кол-во часов'!H35*18)</f>
        <v>5.5555555555555554</v>
      </c>
      <c r="EA38" s="54">
        <f>DD38*100/('кол-во часов'!I35*18)</f>
        <v>0</v>
      </c>
      <c r="EB38" s="54">
        <v>0</v>
      </c>
      <c r="EC38" s="54">
        <f>DF38*100/('кол-во часов'!K35*18)</f>
        <v>5.5555555555555554</v>
      </c>
      <c r="ED38" s="54">
        <f>DG38*100/('кол-во часов'!L35*18)</f>
        <v>0</v>
      </c>
      <c r="EE38" s="54">
        <f>DH38*100/('кол-во часов'!M35*18)</f>
        <v>1.8518518518518519</v>
      </c>
      <c r="EF38" s="54">
        <f>DI38*100/('кол-во часов'!N35*18)</f>
        <v>5.5555555555555554</v>
      </c>
      <c r="EG38" s="54">
        <f>DJ38*100/('кол-во часов'!O35*18)</f>
        <v>9.2592592592592595</v>
      </c>
      <c r="EH38" s="54">
        <f>DK38*100/('кол-во часов'!P35*18)</f>
        <v>0</v>
      </c>
      <c r="EI38" s="54">
        <f>DL38*100/('кол-во часов'!Q35*18)</f>
        <v>0</v>
      </c>
      <c r="EJ38" s="54">
        <v>0</v>
      </c>
      <c r="EK38" s="54">
        <v>0</v>
      </c>
      <c r="EL38" s="54">
        <v>0</v>
      </c>
      <c r="EM38" s="54">
        <v>0</v>
      </c>
      <c r="EN38" s="54">
        <f>DQ38*100/('кол-во часов'!V35*18)</f>
        <v>0</v>
      </c>
      <c r="EO38" s="54">
        <f>DR38*100/('кол-во часов'!W35*18)</f>
        <v>0</v>
      </c>
      <c r="EP38" s="54">
        <f>DS38*100/('кол-во часов'!X35*18)</f>
        <v>0</v>
      </c>
    </row>
    <row r="39" spans="1:146" ht="18" customHeight="1">
      <c r="B39" s="5"/>
      <c r="D39" s="39" t="s">
        <v>83</v>
      </c>
      <c r="E39" s="26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 t="s">
        <v>111</v>
      </c>
      <c r="T39" s="10"/>
      <c r="U39" s="10" t="s">
        <v>104</v>
      </c>
      <c r="V39" s="10"/>
      <c r="W39" s="10"/>
      <c r="X39" s="10"/>
      <c r="Y39" s="10" t="s">
        <v>113</v>
      </c>
      <c r="Z39" s="10"/>
      <c r="AA39" s="10"/>
      <c r="AB39" s="10"/>
      <c r="AC39" s="10"/>
      <c r="AD39" s="10" t="s">
        <v>104</v>
      </c>
      <c r="AE39" s="10"/>
      <c r="AF39" s="10" t="s">
        <v>110</v>
      </c>
      <c r="AG39" s="10"/>
      <c r="AH39" s="10"/>
      <c r="AI39" s="10" t="s">
        <v>113</v>
      </c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 t="s">
        <v>104</v>
      </c>
      <c r="AV39" s="10"/>
      <c r="AW39" s="10"/>
      <c r="AX39" s="10" t="s">
        <v>112</v>
      </c>
      <c r="AY39" s="10" t="s">
        <v>111</v>
      </c>
      <c r="AZ39" s="10"/>
      <c r="BA39" s="10" t="s">
        <v>111</v>
      </c>
      <c r="BB39" s="10" t="s">
        <v>104</v>
      </c>
      <c r="BC39" s="10"/>
      <c r="BD39" s="10"/>
      <c r="BE39" s="10" t="s">
        <v>113</v>
      </c>
      <c r="BF39" s="10"/>
      <c r="BG39" s="10"/>
      <c r="BH39" s="10"/>
      <c r="BI39" s="10"/>
      <c r="BJ39" s="10" t="s">
        <v>113</v>
      </c>
      <c r="BK39" s="10"/>
      <c r="BL39" s="10"/>
      <c r="BM39" s="10" t="s">
        <v>113</v>
      </c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 t="s">
        <v>104</v>
      </c>
      <c r="BY39" s="10"/>
      <c r="BZ39" s="10"/>
      <c r="CA39" s="10"/>
      <c r="CB39" s="10"/>
      <c r="CC39" s="10" t="s">
        <v>108</v>
      </c>
      <c r="CD39" s="10"/>
      <c r="CE39" s="10"/>
      <c r="CF39" s="10"/>
      <c r="CG39" s="10" t="s">
        <v>104</v>
      </c>
      <c r="CH39" s="10"/>
      <c r="CI39" s="10"/>
      <c r="CJ39" s="10"/>
      <c r="CK39" s="10"/>
      <c r="CL39" s="17"/>
      <c r="CM39" s="10"/>
      <c r="CN39" s="10"/>
      <c r="CO39" s="10"/>
      <c r="CP39" s="10"/>
      <c r="CQ39" s="10"/>
      <c r="CR39" s="10" t="s">
        <v>110</v>
      </c>
      <c r="CS39" s="10"/>
      <c r="CT39" s="10"/>
      <c r="CU39" s="10" t="s">
        <v>107</v>
      </c>
      <c r="CV39" s="10" t="s">
        <v>112</v>
      </c>
      <c r="CW39" s="13">
        <f t="shared" si="0"/>
        <v>6</v>
      </c>
      <c r="CX39" s="15">
        <f t="shared" si="1"/>
        <v>0</v>
      </c>
      <c r="CY39" s="13">
        <f t="shared" si="2"/>
        <v>0</v>
      </c>
      <c r="CZ39" s="13">
        <f t="shared" si="3"/>
        <v>1</v>
      </c>
      <c r="DA39" s="13">
        <f t="shared" si="4"/>
        <v>0</v>
      </c>
      <c r="DB39" s="13">
        <f t="shared" si="5"/>
        <v>0</v>
      </c>
      <c r="DC39" s="13">
        <f t="shared" si="6"/>
        <v>2</v>
      </c>
      <c r="DD39" s="13">
        <f t="shared" si="7"/>
        <v>0</v>
      </c>
      <c r="DE39" s="13">
        <f t="shared" si="8"/>
        <v>0</v>
      </c>
      <c r="DF39" s="13">
        <f t="shared" si="22"/>
        <v>1</v>
      </c>
      <c r="DG39" s="13">
        <f t="shared" si="9"/>
        <v>0</v>
      </c>
      <c r="DH39" s="13">
        <f t="shared" si="10"/>
        <v>2</v>
      </c>
      <c r="DI39" s="13">
        <f t="shared" si="11"/>
        <v>3</v>
      </c>
      <c r="DJ39" s="13">
        <f t="shared" si="12"/>
        <v>5</v>
      </c>
      <c r="DK39" s="13">
        <f t="shared" si="13"/>
        <v>0</v>
      </c>
      <c r="DL39" s="13">
        <f t="shared" si="14"/>
        <v>0</v>
      </c>
      <c r="DM39" s="13">
        <f t="shared" si="15"/>
        <v>0</v>
      </c>
      <c r="DN39" s="13">
        <f t="shared" si="16"/>
        <v>0</v>
      </c>
      <c r="DO39" s="13">
        <f t="shared" si="17"/>
        <v>0</v>
      </c>
      <c r="DP39" s="13">
        <f t="shared" si="18"/>
        <v>0</v>
      </c>
      <c r="DQ39" s="13">
        <f t="shared" si="19"/>
        <v>0</v>
      </c>
      <c r="DR39" s="13">
        <f t="shared" si="20"/>
        <v>0</v>
      </c>
      <c r="DS39" s="13">
        <f t="shared" si="21"/>
        <v>0</v>
      </c>
      <c r="DT39" s="54">
        <f>CW39*100/('кол-во часов'!B36*18)</f>
        <v>11.111111111111111</v>
      </c>
      <c r="DU39" s="54">
        <f>CX39*100/('кол-во часов'!C36*18)</f>
        <v>0</v>
      </c>
      <c r="DV39" s="54">
        <f>CY39*100/('кол-во часов'!D36*17)</f>
        <v>0</v>
      </c>
      <c r="DW39" s="54">
        <f>CZ39*100/('кол-во часов'!E36*18)</f>
        <v>2.7777777777777777</v>
      </c>
      <c r="DX39" s="54">
        <v>0</v>
      </c>
      <c r="DY39" s="54">
        <f>DB39*100/('кол-во часов'!G36*18)</f>
        <v>0</v>
      </c>
      <c r="DZ39" s="54">
        <f>DC39*100/('кол-во часов'!H36*18)</f>
        <v>5.5555555555555554</v>
      </c>
      <c r="EA39" s="54">
        <f>DD39*100/('кол-во часов'!I36*18)</f>
        <v>0</v>
      </c>
      <c r="EB39" s="54">
        <v>0</v>
      </c>
      <c r="EC39" s="54">
        <f>DF39*100/('кол-во часов'!K36*18)</f>
        <v>1.8518518518518519</v>
      </c>
      <c r="ED39" s="54">
        <f>DG39*100/('кол-во часов'!L36*18)</f>
        <v>0</v>
      </c>
      <c r="EE39" s="54">
        <f>DH39*100/('кол-во часов'!M36*18)</f>
        <v>3.7037037037037037</v>
      </c>
      <c r="EF39" s="54">
        <f>DI39*100/('кол-во часов'!N36*18)</f>
        <v>8.3333333333333339</v>
      </c>
      <c r="EG39" s="54">
        <f>DJ39*100/('кол-во часов'!O36*18)</f>
        <v>9.2592592592592595</v>
      </c>
      <c r="EH39" s="54">
        <f>DK39*100/('кол-во часов'!P36*18)</f>
        <v>0</v>
      </c>
      <c r="EI39" s="54">
        <f>DL39*100/('кол-во часов'!Q36*18)</f>
        <v>0</v>
      </c>
      <c r="EJ39" s="54">
        <v>0</v>
      </c>
      <c r="EK39" s="54">
        <v>0</v>
      </c>
      <c r="EL39" s="54">
        <v>0</v>
      </c>
      <c r="EM39" s="54">
        <v>0</v>
      </c>
      <c r="EN39" s="54">
        <f>DQ39*100/('кол-во часов'!V36*18)</f>
        <v>0</v>
      </c>
      <c r="EO39" s="54">
        <f>DR39*100/('кол-во часов'!W36*18)</f>
        <v>0</v>
      </c>
      <c r="EP39" s="54">
        <f>DS39*100/('кол-во часов'!X36*18)</f>
        <v>0</v>
      </c>
    </row>
    <row r="40" spans="1:146" ht="17.45" customHeight="1">
      <c r="A40" s="3"/>
      <c r="B40" s="9"/>
      <c r="D40" s="39" t="s">
        <v>54</v>
      </c>
      <c r="E40" s="26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 t="s">
        <v>107</v>
      </c>
      <c r="AB40" s="10"/>
      <c r="AC40" s="10"/>
      <c r="AD40" s="10"/>
      <c r="AE40" s="10"/>
      <c r="AF40" s="10"/>
      <c r="AG40" s="10"/>
      <c r="AH40" s="10"/>
      <c r="AI40" s="10"/>
      <c r="AJ40" s="10" t="s">
        <v>113</v>
      </c>
      <c r="AK40" s="10"/>
      <c r="AL40" s="10"/>
      <c r="AM40" s="10"/>
      <c r="AN40" s="10"/>
      <c r="AO40" s="10"/>
      <c r="AP40" s="10"/>
      <c r="AQ40" s="10"/>
      <c r="AR40" s="10" t="s">
        <v>109</v>
      </c>
      <c r="AS40" s="10"/>
      <c r="AT40" s="10"/>
      <c r="AU40" s="10" t="s">
        <v>108</v>
      </c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 t="s">
        <v>108</v>
      </c>
      <c r="BI40" s="10"/>
      <c r="BJ40" s="10"/>
      <c r="BK40" s="10"/>
      <c r="BL40" s="10" t="s">
        <v>110</v>
      </c>
      <c r="BM40" s="10"/>
      <c r="BN40" s="10"/>
      <c r="BO40" s="10" t="s">
        <v>104</v>
      </c>
      <c r="BP40" s="10"/>
      <c r="BQ40" s="10"/>
      <c r="BR40" s="10"/>
      <c r="BS40" s="10" t="s">
        <v>113</v>
      </c>
      <c r="BT40" s="10"/>
      <c r="BU40" s="10"/>
      <c r="BV40" s="10"/>
      <c r="BW40" s="10"/>
      <c r="BX40" s="10"/>
      <c r="BY40" s="10" t="s">
        <v>113</v>
      </c>
      <c r="BZ40" s="10" t="s">
        <v>107</v>
      </c>
      <c r="CA40" s="10"/>
      <c r="CB40" s="10"/>
      <c r="CC40" s="10"/>
      <c r="CD40" s="10"/>
      <c r="CE40" s="10"/>
      <c r="CF40" s="10" t="s">
        <v>113</v>
      </c>
      <c r="CG40" s="10"/>
      <c r="CH40" s="10"/>
      <c r="CI40" s="10"/>
      <c r="CJ40" s="10"/>
      <c r="CK40" s="10"/>
      <c r="CL40" s="17" t="s">
        <v>113</v>
      </c>
      <c r="CM40" s="10"/>
      <c r="CN40" s="10"/>
      <c r="CO40" s="10"/>
      <c r="CP40" s="10"/>
      <c r="CQ40" s="10"/>
      <c r="CR40" s="10"/>
      <c r="CS40" s="10" t="s">
        <v>111</v>
      </c>
      <c r="CT40" s="10" t="s">
        <v>104</v>
      </c>
      <c r="CU40" s="10"/>
      <c r="CV40" s="10"/>
      <c r="CW40" s="13">
        <f t="shared" si="0"/>
        <v>2</v>
      </c>
      <c r="CX40" s="15">
        <f t="shared" si="1"/>
        <v>0</v>
      </c>
      <c r="CY40" s="13">
        <f t="shared" si="2"/>
        <v>1</v>
      </c>
      <c r="CZ40" s="13">
        <f t="shared" si="3"/>
        <v>2</v>
      </c>
      <c r="DA40" s="13">
        <f t="shared" si="4"/>
        <v>0</v>
      </c>
      <c r="DB40" s="13">
        <f t="shared" si="5"/>
        <v>0</v>
      </c>
      <c r="DC40" s="13">
        <f t="shared" si="6"/>
        <v>0</v>
      </c>
      <c r="DD40" s="13">
        <f t="shared" si="7"/>
        <v>0</v>
      </c>
      <c r="DE40" s="13">
        <f t="shared" si="8"/>
        <v>0</v>
      </c>
      <c r="DF40" s="13">
        <f t="shared" si="22"/>
        <v>2</v>
      </c>
      <c r="DG40" s="13">
        <f t="shared" si="9"/>
        <v>0</v>
      </c>
      <c r="DH40" s="13">
        <f t="shared" si="10"/>
        <v>1</v>
      </c>
      <c r="DI40" s="13">
        <f t="shared" si="11"/>
        <v>1</v>
      </c>
      <c r="DJ40" s="13">
        <f t="shared" si="12"/>
        <v>5</v>
      </c>
      <c r="DK40" s="13">
        <f t="shared" si="13"/>
        <v>0</v>
      </c>
      <c r="DL40" s="13">
        <f t="shared" si="14"/>
        <v>0</v>
      </c>
      <c r="DM40" s="13">
        <f t="shared" si="15"/>
        <v>0</v>
      </c>
      <c r="DN40" s="13">
        <f t="shared" si="16"/>
        <v>0</v>
      </c>
      <c r="DO40" s="13">
        <f t="shared" si="17"/>
        <v>0</v>
      </c>
      <c r="DP40" s="13">
        <f t="shared" si="18"/>
        <v>0</v>
      </c>
      <c r="DQ40" s="13">
        <f t="shared" si="19"/>
        <v>0</v>
      </c>
      <c r="DR40" s="13">
        <f t="shared" si="20"/>
        <v>0</v>
      </c>
      <c r="DS40" s="13">
        <f t="shared" si="21"/>
        <v>0</v>
      </c>
      <c r="DT40" s="54">
        <f>CW40*100/('кол-во часов'!B37*18)</f>
        <v>5.5555555555555554</v>
      </c>
      <c r="DU40" s="54">
        <v>0</v>
      </c>
      <c r="DV40" s="54">
        <f>CY40*100/('кол-во часов'!D37*17)</f>
        <v>1.4705882352941178</v>
      </c>
      <c r="DW40" s="54">
        <f>CZ40*100/('кол-во часов'!E37*18)</f>
        <v>3.7037037037037037</v>
      </c>
      <c r="DX40" s="54">
        <v>0</v>
      </c>
      <c r="DY40" s="54">
        <f>DB40*100/('кол-во часов'!G37*18)</f>
        <v>0</v>
      </c>
      <c r="DZ40" s="54">
        <f>DC40*100/('кол-во часов'!H37*18)</f>
        <v>0</v>
      </c>
      <c r="EA40" s="54">
        <f>DD40*100/('кол-во часов'!I37*18)</f>
        <v>0</v>
      </c>
      <c r="EB40" s="54">
        <v>0</v>
      </c>
      <c r="EC40" s="54">
        <f>DF40*100/('кол-во часов'!K37*18)</f>
        <v>3.7037037037037037</v>
      </c>
      <c r="ED40" s="54">
        <f>DG40*100/('кол-во часов'!L37*18)</f>
        <v>0</v>
      </c>
      <c r="EE40" s="54">
        <f>DH40*100/('кол-во часов'!M37*18)</f>
        <v>2.7777777777777777</v>
      </c>
      <c r="EF40" s="54">
        <f>DI40*100/('кол-во часов'!N37*18)</f>
        <v>5.5555555555555554</v>
      </c>
      <c r="EG40" s="54">
        <f>DJ40*100/('кол-во часов'!O37*18)</f>
        <v>9.2592592592592595</v>
      </c>
      <c r="EH40" s="54">
        <v>0</v>
      </c>
      <c r="EI40" s="54">
        <v>0</v>
      </c>
      <c r="EJ40" s="54">
        <v>0</v>
      </c>
      <c r="EK40" s="54">
        <v>0</v>
      </c>
      <c r="EL40" s="54">
        <v>0</v>
      </c>
      <c r="EM40" s="54">
        <v>0</v>
      </c>
      <c r="EN40" s="54">
        <v>0</v>
      </c>
      <c r="EO40" s="54">
        <v>0</v>
      </c>
      <c r="EP40" s="54">
        <v>0</v>
      </c>
    </row>
    <row r="41" spans="1:146" ht="18" customHeight="1">
      <c r="B41" s="9"/>
      <c r="D41" s="39" t="s">
        <v>55</v>
      </c>
      <c r="E41" s="26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 t="s">
        <v>107</v>
      </c>
      <c r="AB41" s="10"/>
      <c r="AC41" s="10"/>
      <c r="AD41" s="10"/>
      <c r="AE41" s="10"/>
      <c r="AF41" s="10"/>
      <c r="AG41" s="10"/>
      <c r="AH41" s="10"/>
      <c r="AI41" s="10"/>
      <c r="AJ41" s="10" t="s">
        <v>110</v>
      </c>
      <c r="AK41" s="10"/>
      <c r="AL41" s="10"/>
      <c r="AM41" s="10"/>
      <c r="AN41" s="10"/>
      <c r="AO41" s="10"/>
      <c r="AP41" s="10"/>
      <c r="AQ41" s="10"/>
      <c r="AR41" s="10" t="s">
        <v>109</v>
      </c>
      <c r="AS41" s="10"/>
      <c r="AT41" s="10"/>
      <c r="AU41" s="10" t="s">
        <v>108</v>
      </c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 t="s">
        <v>108</v>
      </c>
      <c r="BI41" s="10"/>
      <c r="BJ41" s="10" t="s">
        <v>117</v>
      </c>
      <c r="BK41" s="10"/>
      <c r="BL41" s="16"/>
      <c r="BM41" s="10"/>
      <c r="BN41" s="10"/>
      <c r="BO41" s="10" t="s">
        <v>104</v>
      </c>
      <c r="BP41" s="10"/>
      <c r="BQ41" s="10"/>
      <c r="BR41" s="10"/>
      <c r="BS41" s="10"/>
      <c r="BT41" s="10"/>
      <c r="BU41" s="10"/>
      <c r="BV41" s="10"/>
      <c r="BW41" s="10"/>
      <c r="BX41" s="10"/>
      <c r="BY41" s="10" t="s">
        <v>113</v>
      </c>
      <c r="BZ41" s="10" t="s">
        <v>107</v>
      </c>
      <c r="CA41" s="10" t="s">
        <v>111</v>
      </c>
      <c r="CB41" s="10" t="s">
        <v>110</v>
      </c>
      <c r="CC41" s="10"/>
      <c r="CD41" s="10"/>
      <c r="CE41" s="10"/>
      <c r="CF41" s="10" t="s">
        <v>113</v>
      </c>
      <c r="CG41" s="10"/>
      <c r="CH41" s="10"/>
      <c r="CI41" s="10"/>
      <c r="CJ41" s="10"/>
      <c r="CK41" s="10"/>
      <c r="CL41" s="10" t="s">
        <v>113</v>
      </c>
      <c r="CM41" s="10"/>
      <c r="CN41" s="10"/>
      <c r="CO41" s="10"/>
      <c r="CP41" s="10"/>
      <c r="CQ41" s="10"/>
      <c r="CR41" s="10"/>
      <c r="CS41" s="10"/>
      <c r="CT41" s="10" t="s">
        <v>104</v>
      </c>
      <c r="CU41" s="10"/>
      <c r="CV41" s="10"/>
      <c r="CW41" s="13">
        <f t="shared" si="0"/>
        <v>2</v>
      </c>
      <c r="CX41" s="15">
        <f t="shared" si="1"/>
        <v>0</v>
      </c>
      <c r="CY41" s="13">
        <f t="shared" si="2"/>
        <v>1</v>
      </c>
      <c r="CZ41" s="13">
        <f t="shared" si="3"/>
        <v>2</v>
      </c>
      <c r="DA41" s="13">
        <f t="shared" si="4"/>
        <v>0</v>
      </c>
      <c r="DB41" s="13">
        <f t="shared" si="5"/>
        <v>0</v>
      </c>
      <c r="DC41" s="13">
        <f t="shared" si="6"/>
        <v>0</v>
      </c>
      <c r="DD41" s="13">
        <f t="shared" si="7"/>
        <v>0</v>
      </c>
      <c r="DE41" s="13">
        <f t="shared" si="8"/>
        <v>0</v>
      </c>
      <c r="DF41" s="13">
        <f t="shared" si="22"/>
        <v>2</v>
      </c>
      <c r="DG41" s="13">
        <f t="shared" si="9"/>
        <v>0</v>
      </c>
      <c r="DH41" s="13">
        <f t="shared" si="10"/>
        <v>2</v>
      </c>
      <c r="DI41" s="13">
        <f t="shared" si="11"/>
        <v>1</v>
      </c>
      <c r="DJ41" s="13">
        <f t="shared" si="12"/>
        <v>3</v>
      </c>
      <c r="DK41" s="13">
        <f t="shared" si="13"/>
        <v>0</v>
      </c>
      <c r="DL41" s="13">
        <f t="shared" si="14"/>
        <v>0</v>
      </c>
      <c r="DM41" s="13">
        <f t="shared" si="15"/>
        <v>0</v>
      </c>
      <c r="DN41" s="13">
        <f t="shared" si="16"/>
        <v>0</v>
      </c>
      <c r="DO41" s="13">
        <f t="shared" si="17"/>
        <v>0</v>
      </c>
      <c r="DP41" s="13">
        <f t="shared" si="18"/>
        <v>0</v>
      </c>
      <c r="DQ41" s="13">
        <f t="shared" si="19"/>
        <v>0</v>
      </c>
      <c r="DR41" s="13">
        <f t="shared" si="20"/>
        <v>0</v>
      </c>
      <c r="DS41" s="13">
        <f t="shared" si="21"/>
        <v>0</v>
      </c>
      <c r="DT41" s="54">
        <v>3</v>
      </c>
      <c r="DU41" s="54">
        <v>0</v>
      </c>
      <c r="DV41" s="54">
        <v>2.9</v>
      </c>
      <c r="DW41" s="54">
        <v>2.9</v>
      </c>
      <c r="DX41" s="54">
        <v>0</v>
      </c>
      <c r="DY41" s="54">
        <v>0.34</v>
      </c>
      <c r="DZ41" s="54">
        <v>0.34</v>
      </c>
      <c r="EA41" s="54">
        <v>0.34</v>
      </c>
      <c r="EB41" s="54">
        <v>0</v>
      </c>
      <c r="EC41" s="54">
        <v>3.7</v>
      </c>
      <c r="ED41" s="54">
        <v>45813</v>
      </c>
      <c r="EE41" s="54">
        <v>2.8</v>
      </c>
      <c r="EF41" s="54">
        <v>2.8</v>
      </c>
      <c r="EG41" s="54">
        <v>9.3000000000000007</v>
      </c>
      <c r="EH41" s="54">
        <v>0</v>
      </c>
      <c r="EI41" s="54">
        <v>0</v>
      </c>
      <c r="EJ41" s="54">
        <v>0</v>
      </c>
      <c r="EK41" s="54">
        <v>0</v>
      </c>
      <c r="EL41" s="54">
        <v>0</v>
      </c>
      <c r="EM41" s="54">
        <v>0</v>
      </c>
      <c r="EN41" s="54">
        <v>0</v>
      </c>
      <c r="EO41" s="54">
        <v>0</v>
      </c>
      <c r="EP41" s="54">
        <v>0</v>
      </c>
    </row>
    <row r="42" spans="1:146" s="43" customFormat="1" ht="15.75" customHeight="1">
      <c r="A42" s="41"/>
      <c r="B42" s="42"/>
      <c r="D42" s="35"/>
      <c r="E42" s="33">
        <v>1</v>
      </c>
      <c r="F42" s="33">
        <v>2</v>
      </c>
      <c r="G42" s="33">
        <v>3</v>
      </c>
      <c r="H42" s="33">
        <v>4</v>
      </c>
      <c r="I42" s="33">
        <v>5</v>
      </c>
      <c r="J42" s="33">
        <v>6</v>
      </c>
      <c r="K42" s="33">
        <v>8</v>
      </c>
      <c r="L42" s="33">
        <v>9</v>
      </c>
      <c r="M42" s="33">
        <v>10</v>
      </c>
      <c r="N42" s="33">
        <v>11</v>
      </c>
      <c r="O42" s="33">
        <v>12</v>
      </c>
      <c r="P42" s="33">
        <v>13</v>
      </c>
      <c r="Q42" s="33">
        <v>14</v>
      </c>
      <c r="R42" s="33">
        <v>16</v>
      </c>
      <c r="S42" s="40">
        <v>17</v>
      </c>
      <c r="T42" s="40">
        <v>18</v>
      </c>
      <c r="U42" s="40">
        <v>19</v>
      </c>
      <c r="V42" s="40">
        <v>20</v>
      </c>
      <c r="W42" s="40">
        <v>22</v>
      </c>
      <c r="X42" s="40">
        <v>23</v>
      </c>
      <c r="Y42" s="40">
        <v>24</v>
      </c>
      <c r="Z42" s="40">
        <v>25</v>
      </c>
      <c r="AA42" s="40">
        <v>26</v>
      </c>
      <c r="AB42" s="40">
        <v>27</v>
      </c>
      <c r="AC42" s="40">
        <v>29</v>
      </c>
      <c r="AD42" s="40">
        <v>30</v>
      </c>
      <c r="AE42" s="40">
        <v>1</v>
      </c>
      <c r="AF42" s="40">
        <v>2</v>
      </c>
      <c r="AG42" s="40">
        <v>3</v>
      </c>
      <c r="AH42" s="40">
        <v>4</v>
      </c>
      <c r="AI42" s="40">
        <v>6</v>
      </c>
      <c r="AJ42" s="40">
        <v>7</v>
      </c>
      <c r="AK42" s="40">
        <v>8</v>
      </c>
      <c r="AL42" s="40">
        <v>9</v>
      </c>
      <c r="AM42" s="40">
        <v>10</v>
      </c>
      <c r="AN42" s="40">
        <v>11</v>
      </c>
      <c r="AO42" s="40">
        <v>13</v>
      </c>
      <c r="AP42" s="40">
        <v>14</v>
      </c>
      <c r="AQ42" s="40">
        <v>15</v>
      </c>
      <c r="AR42" s="40">
        <v>16</v>
      </c>
      <c r="AS42" s="40">
        <v>17</v>
      </c>
      <c r="AT42" s="40">
        <v>18</v>
      </c>
      <c r="AU42" s="40">
        <v>20</v>
      </c>
      <c r="AV42" s="40">
        <v>21</v>
      </c>
      <c r="AW42" s="40">
        <v>22</v>
      </c>
      <c r="AX42" s="40">
        <v>23</v>
      </c>
      <c r="AY42" s="40">
        <v>24</v>
      </c>
      <c r="AZ42" s="40">
        <v>25</v>
      </c>
      <c r="BA42" s="40">
        <v>5</v>
      </c>
      <c r="BB42" s="40">
        <v>6</v>
      </c>
      <c r="BC42" s="40">
        <v>7</v>
      </c>
      <c r="BD42" s="40">
        <v>8</v>
      </c>
      <c r="BE42" s="40">
        <v>10</v>
      </c>
      <c r="BF42" s="40">
        <v>11</v>
      </c>
      <c r="BG42" s="40">
        <v>12</v>
      </c>
      <c r="BH42" s="40">
        <v>13</v>
      </c>
      <c r="BI42" s="40">
        <v>14</v>
      </c>
      <c r="BJ42" s="40">
        <v>0</v>
      </c>
      <c r="BK42" s="40">
        <v>17</v>
      </c>
      <c r="BL42" s="40">
        <v>18</v>
      </c>
      <c r="BM42" s="40">
        <v>19</v>
      </c>
      <c r="BN42" s="40">
        <v>20</v>
      </c>
      <c r="BO42" s="40">
        <v>21</v>
      </c>
      <c r="BP42" s="40">
        <v>22</v>
      </c>
      <c r="BQ42" s="40">
        <v>24</v>
      </c>
      <c r="BR42" s="40">
        <v>25</v>
      </c>
      <c r="BS42" s="40">
        <v>26</v>
      </c>
      <c r="BT42" s="40">
        <v>27</v>
      </c>
      <c r="BU42" s="40">
        <v>28</v>
      </c>
      <c r="BV42" s="40">
        <v>29</v>
      </c>
      <c r="BW42" s="40">
        <v>1</v>
      </c>
      <c r="BX42" s="40">
        <v>2</v>
      </c>
      <c r="BY42" s="40">
        <v>3</v>
      </c>
      <c r="BZ42" s="40">
        <v>4</v>
      </c>
      <c r="CA42" s="40">
        <v>5</v>
      </c>
      <c r="CB42" s="40">
        <v>6</v>
      </c>
      <c r="CC42" s="40">
        <v>8</v>
      </c>
      <c r="CD42" s="40">
        <v>9</v>
      </c>
      <c r="CE42" s="40">
        <v>10</v>
      </c>
      <c r="CF42" s="40">
        <v>11</v>
      </c>
      <c r="CG42" s="40">
        <v>12</v>
      </c>
      <c r="CH42" s="40">
        <v>13</v>
      </c>
      <c r="CI42" s="40">
        <v>15</v>
      </c>
      <c r="CJ42" s="40">
        <v>16</v>
      </c>
      <c r="CK42" s="40">
        <v>17</v>
      </c>
      <c r="CL42" s="40">
        <v>18</v>
      </c>
      <c r="CM42" s="40">
        <v>19</v>
      </c>
      <c r="CN42" s="40">
        <v>20</v>
      </c>
      <c r="CO42" s="40">
        <v>22</v>
      </c>
      <c r="CP42" s="40">
        <v>23</v>
      </c>
      <c r="CQ42" s="40">
        <v>24</v>
      </c>
      <c r="CR42" s="40">
        <v>25</v>
      </c>
      <c r="CS42" s="40">
        <v>26</v>
      </c>
      <c r="CT42" s="40">
        <v>27</v>
      </c>
      <c r="CU42" s="40">
        <v>29</v>
      </c>
      <c r="CV42" s="40">
        <v>30</v>
      </c>
      <c r="CW42" s="34" t="s">
        <v>1</v>
      </c>
      <c r="CX42" s="34" t="s">
        <v>5</v>
      </c>
      <c r="CY42" s="34" t="s">
        <v>31</v>
      </c>
      <c r="CZ42" s="34" t="s">
        <v>33</v>
      </c>
      <c r="DA42" s="34" t="s">
        <v>78</v>
      </c>
      <c r="DB42" s="34" t="s">
        <v>45</v>
      </c>
      <c r="DC42" s="34" t="s">
        <v>28</v>
      </c>
      <c r="DD42" s="34" t="s">
        <v>36</v>
      </c>
      <c r="DE42" s="34" t="s">
        <v>22</v>
      </c>
      <c r="DF42" s="34" t="s">
        <v>3</v>
      </c>
      <c r="DG42" s="34" t="s">
        <v>25</v>
      </c>
      <c r="DH42" s="34" t="s">
        <v>39</v>
      </c>
      <c r="DI42" s="34" t="s">
        <v>42</v>
      </c>
      <c r="DJ42" s="34" t="s">
        <v>7</v>
      </c>
      <c r="DK42" s="34" t="s">
        <v>59</v>
      </c>
      <c r="DL42" s="34" t="s">
        <v>60</v>
      </c>
      <c r="DM42" s="34" t="s">
        <v>10</v>
      </c>
      <c r="DN42" s="34" t="s">
        <v>14</v>
      </c>
      <c r="DO42" s="34" t="s">
        <v>65</v>
      </c>
      <c r="DP42" s="34" t="s">
        <v>19</v>
      </c>
      <c r="DQ42" s="34" t="s">
        <v>79</v>
      </c>
      <c r="DR42" s="34" t="s">
        <v>63</v>
      </c>
      <c r="DS42" s="34" t="s">
        <v>17</v>
      </c>
      <c r="DT42" s="48" t="s">
        <v>1</v>
      </c>
      <c r="DU42" s="48" t="s">
        <v>5</v>
      </c>
      <c r="DV42" s="48" t="s">
        <v>31</v>
      </c>
      <c r="DW42" s="48" t="s">
        <v>33</v>
      </c>
      <c r="DX42" s="48" t="s">
        <v>78</v>
      </c>
      <c r="DY42" s="48" t="s">
        <v>45</v>
      </c>
      <c r="DZ42" s="48" t="s">
        <v>28</v>
      </c>
      <c r="EA42" s="48" t="s">
        <v>36</v>
      </c>
      <c r="EB42" s="48" t="s">
        <v>22</v>
      </c>
      <c r="EC42" s="48" t="s">
        <v>3</v>
      </c>
      <c r="ED42" s="48" t="s">
        <v>25</v>
      </c>
      <c r="EE42" s="48" t="s">
        <v>39</v>
      </c>
      <c r="EF42" s="48" t="s">
        <v>42</v>
      </c>
      <c r="EG42" s="48" t="s">
        <v>7</v>
      </c>
      <c r="EH42" s="48" t="s">
        <v>59</v>
      </c>
      <c r="EI42" s="48" t="s">
        <v>60</v>
      </c>
      <c r="EJ42" s="48" t="s">
        <v>10</v>
      </c>
      <c r="EK42" s="48" t="s">
        <v>14</v>
      </c>
      <c r="EL42" s="48" t="s">
        <v>65</v>
      </c>
      <c r="EM42" s="48" t="s">
        <v>19</v>
      </c>
      <c r="EN42" s="48" t="s">
        <v>79</v>
      </c>
      <c r="EO42" s="48" t="s">
        <v>63</v>
      </c>
      <c r="EP42" s="48" t="s">
        <v>17</v>
      </c>
    </row>
    <row r="43" spans="1:146" s="43" customFormat="1" ht="21.6" customHeight="1">
      <c r="A43" s="41"/>
      <c r="B43" s="42"/>
      <c r="D43" s="35"/>
      <c r="E43" s="57" t="s">
        <v>93</v>
      </c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9"/>
      <c r="AE43" s="60" t="s">
        <v>94</v>
      </c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2"/>
      <c r="BA43" s="63" t="s">
        <v>95</v>
      </c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5"/>
      <c r="BW43" s="66" t="s">
        <v>96</v>
      </c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8"/>
      <c r="CW43" s="69" t="s">
        <v>67</v>
      </c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56" t="s">
        <v>88</v>
      </c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</row>
    <row r="44" spans="1:146" ht="58.15" customHeight="1">
      <c r="A44" s="41"/>
      <c r="DR44" s="12"/>
      <c r="DT44" s="55"/>
      <c r="DU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</row>
    <row r="45" spans="1:146" ht="15.75" customHeight="1">
      <c r="DT45" s="12"/>
    </row>
    <row r="46" spans="1:146" ht="15.75" customHeight="1"/>
    <row r="47" spans="1:146" ht="15.75" customHeight="1"/>
    <row r="48" spans="1:14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</sheetData>
  <sortState ref="A2:B25">
    <sortCondition ref="A2:A25"/>
  </sortState>
  <mergeCells count="18">
    <mergeCell ref="DT6:EP6"/>
    <mergeCell ref="CW6:DS6"/>
    <mergeCell ref="BA6:BV6"/>
    <mergeCell ref="BW6:CV6"/>
    <mergeCell ref="A6:B6"/>
    <mergeCell ref="E6:AD6"/>
    <mergeCell ref="AE6:AZ6"/>
    <mergeCell ref="R3:AI3"/>
    <mergeCell ref="F2:J2"/>
    <mergeCell ref="R4:AG4"/>
    <mergeCell ref="F4:N4"/>
    <mergeCell ref="F3:N3"/>
    <mergeCell ref="DT43:EP43"/>
    <mergeCell ref="E43:AD43"/>
    <mergeCell ref="AE43:AZ43"/>
    <mergeCell ref="BA43:BV43"/>
    <mergeCell ref="BW43:CV43"/>
    <mergeCell ref="CW43:DS43"/>
  </mergeCells>
  <pageMargins left="0.25" right="0.25" top="0.75" bottom="0.75" header="0.3" footer="0.3"/>
  <pageSetup paperSize="9" scale="45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4"/>
  <sheetViews>
    <sheetView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AC27" sqref="AC27"/>
    </sheetView>
  </sheetViews>
  <sheetFormatPr defaultRowHeight="14.25"/>
  <cols>
    <col min="1" max="1" width="6.875" customWidth="1"/>
    <col min="2" max="2" width="5.25" style="6" bestFit="1" customWidth="1"/>
    <col min="3" max="3" width="5.375" style="6" bestFit="1" customWidth="1"/>
    <col min="4" max="4" width="5.125" style="6" bestFit="1" customWidth="1"/>
    <col min="5" max="5" width="5.5" style="6" bestFit="1" customWidth="1"/>
    <col min="6" max="6" width="5.375" style="6" bestFit="1" customWidth="1"/>
    <col min="7" max="7" width="5.5" style="6" bestFit="1" customWidth="1"/>
    <col min="8" max="8" width="5.25" style="6" bestFit="1" customWidth="1"/>
    <col min="9" max="9" width="5.875" style="6" bestFit="1" customWidth="1"/>
    <col min="10" max="10" width="5.25" style="6" bestFit="1" customWidth="1"/>
    <col min="11" max="11" width="5.375" style="6" bestFit="1" customWidth="1"/>
    <col min="12" max="12" width="6.25" style="6" bestFit="1" customWidth="1"/>
    <col min="13" max="13" width="5.5" style="6" bestFit="1" customWidth="1"/>
    <col min="14" max="14" width="4.875" style="6" customWidth="1"/>
    <col min="15" max="15" width="5.125" style="6" bestFit="1" customWidth="1"/>
    <col min="16" max="16" width="5.75" style="6" bestFit="1" customWidth="1"/>
    <col min="17" max="18" width="5.375" style="6" bestFit="1" customWidth="1"/>
    <col min="19" max="20" width="5.25" style="6" bestFit="1" customWidth="1"/>
    <col min="21" max="21" width="5.5" style="6" bestFit="1" customWidth="1"/>
    <col min="22" max="22" width="5.125" style="6" bestFit="1" customWidth="1"/>
    <col min="23" max="23" width="5" style="6" bestFit="1" customWidth="1"/>
    <col min="24" max="24" width="5.25" style="6" bestFit="1" customWidth="1"/>
    <col min="25" max="25" width="8.75" style="6"/>
  </cols>
  <sheetData>
    <row r="1" spans="1:24" ht="5.25" customHeight="1"/>
    <row r="2" spans="1:24" ht="18">
      <c r="B2" s="76" t="s">
        <v>91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</row>
    <row r="3" spans="1:24" ht="5.25" customHeight="1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4" ht="15.75">
      <c r="A4" s="47" t="s">
        <v>68</v>
      </c>
      <c r="B4" s="34" t="s">
        <v>1</v>
      </c>
      <c r="C4" s="34" t="s">
        <v>5</v>
      </c>
      <c r="D4" s="34" t="s">
        <v>31</v>
      </c>
      <c r="E4" s="34" t="s">
        <v>33</v>
      </c>
      <c r="F4" s="34" t="s">
        <v>78</v>
      </c>
      <c r="G4" s="34" t="s">
        <v>45</v>
      </c>
      <c r="H4" s="34" t="s">
        <v>28</v>
      </c>
      <c r="I4" s="34" t="s">
        <v>36</v>
      </c>
      <c r="J4" s="34" t="s">
        <v>22</v>
      </c>
      <c r="K4" s="34" t="s">
        <v>3</v>
      </c>
      <c r="L4" s="34" t="s">
        <v>25</v>
      </c>
      <c r="M4" s="34" t="s">
        <v>39</v>
      </c>
      <c r="N4" s="34" t="s">
        <v>42</v>
      </c>
      <c r="O4" s="34" t="s">
        <v>7</v>
      </c>
      <c r="P4" s="34" t="s">
        <v>59</v>
      </c>
      <c r="Q4" s="34" t="s">
        <v>60</v>
      </c>
      <c r="R4" s="34" t="s">
        <v>10</v>
      </c>
      <c r="S4" s="34" t="s">
        <v>14</v>
      </c>
      <c r="T4" s="34" t="s">
        <v>65</v>
      </c>
      <c r="U4" s="34" t="s">
        <v>19</v>
      </c>
      <c r="V4" s="34" t="s">
        <v>79</v>
      </c>
      <c r="W4" s="34" t="s">
        <v>63</v>
      </c>
      <c r="X4" s="34" t="s">
        <v>17</v>
      </c>
    </row>
    <row r="5" spans="1:24" ht="15.75">
      <c r="A5" s="39" t="s">
        <v>4</v>
      </c>
      <c r="B5" s="52">
        <v>5</v>
      </c>
      <c r="C5" s="52">
        <v>4</v>
      </c>
      <c r="D5" s="52">
        <v>0</v>
      </c>
      <c r="E5" s="52">
        <v>0</v>
      </c>
      <c r="F5" s="52">
        <v>0</v>
      </c>
      <c r="G5" s="52"/>
      <c r="H5" s="52">
        <v>0</v>
      </c>
      <c r="I5" s="52">
        <v>0</v>
      </c>
      <c r="J5" s="52">
        <v>0</v>
      </c>
      <c r="K5" s="52">
        <v>4</v>
      </c>
      <c r="L5" s="52">
        <v>0</v>
      </c>
      <c r="M5" s="52">
        <v>0</v>
      </c>
      <c r="N5" s="52">
        <v>0</v>
      </c>
      <c r="O5" s="52">
        <v>2</v>
      </c>
      <c r="P5" s="52">
        <v>0</v>
      </c>
      <c r="Q5" s="52">
        <v>0</v>
      </c>
      <c r="R5" s="52">
        <v>2</v>
      </c>
      <c r="S5" s="52">
        <v>1</v>
      </c>
      <c r="T5" s="52">
        <v>0</v>
      </c>
      <c r="U5" s="52">
        <v>1</v>
      </c>
      <c r="V5" s="52">
        <v>0</v>
      </c>
      <c r="W5" s="52">
        <v>1</v>
      </c>
      <c r="X5" s="52">
        <v>3</v>
      </c>
    </row>
    <row r="6" spans="1:24" ht="15.75">
      <c r="A6" s="39" t="s">
        <v>8</v>
      </c>
      <c r="B6" s="52">
        <v>5</v>
      </c>
      <c r="C6" s="52">
        <v>4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4</v>
      </c>
      <c r="L6" s="52">
        <v>0</v>
      </c>
      <c r="M6" s="52">
        <v>0</v>
      </c>
      <c r="N6" s="52">
        <v>0</v>
      </c>
      <c r="O6" s="52">
        <v>2</v>
      </c>
      <c r="P6" s="52">
        <v>0</v>
      </c>
      <c r="Q6" s="52">
        <v>0</v>
      </c>
      <c r="R6" s="52">
        <v>2</v>
      </c>
      <c r="S6" s="52">
        <v>1</v>
      </c>
      <c r="T6" s="52">
        <v>0</v>
      </c>
      <c r="U6" s="52">
        <v>1</v>
      </c>
      <c r="V6" s="52">
        <v>0</v>
      </c>
      <c r="W6" s="52">
        <v>1</v>
      </c>
      <c r="X6" s="52">
        <v>3</v>
      </c>
    </row>
    <row r="7" spans="1:24" ht="15.75">
      <c r="A7" s="39" t="s">
        <v>11</v>
      </c>
      <c r="B7" s="52">
        <v>5</v>
      </c>
      <c r="C7" s="52">
        <v>4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4</v>
      </c>
      <c r="L7" s="52">
        <v>0</v>
      </c>
      <c r="M7" s="52">
        <v>0</v>
      </c>
      <c r="N7" s="52">
        <v>0</v>
      </c>
      <c r="O7" s="52">
        <v>2</v>
      </c>
      <c r="P7" s="52">
        <v>0</v>
      </c>
      <c r="Q7" s="52">
        <v>0</v>
      </c>
      <c r="R7" s="52">
        <v>2</v>
      </c>
      <c r="S7" s="52">
        <v>1</v>
      </c>
      <c r="T7" s="52">
        <v>0</v>
      </c>
      <c r="U7" s="52">
        <v>1</v>
      </c>
      <c r="V7" s="52">
        <v>0</v>
      </c>
      <c r="W7" s="52">
        <v>1</v>
      </c>
      <c r="X7" s="52">
        <v>3</v>
      </c>
    </row>
    <row r="8" spans="1:24" ht="15.75">
      <c r="A8" s="39" t="s">
        <v>13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</row>
    <row r="9" spans="1:24" ht="15.75">
      <c r="A9" s="39" t="s">
        <v>16</v>
      </c>
      <c r="B9" s="52">
        <v>5</v>
      </c>
      <c r="C9" s="52">
        <v>4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4</v>
      </c>
      <c r="L9" s="52">
        <v>0</v>
      </c>
      <c r="M9" s="52">
        <v>0</v>
      </c>
      <c r="N9" s="52">
        <v>0</v>
      </c>
      <c r="O9" s="52">
        <v>2</v>
      </c>
      <c r="P9" s="52">
        <v>0</v>
      </c>
      <c r="Q9" s="52">
        <v>0</v>
      </c>
      <c r="R9" s="52">
        <v>2</v>
      </c>
      <c r="S9" s="52">
        <v>1</v>
      </c>
      <c r="T9" s="52">
        <v>0</v>
      </c>
      <c r="U9" s="52">
        <v>1</v>
      </c>
      <c r="V9" s="52">
        <v>0</v>
      </c>
      <c r="W9" s="52">
        <v>1</v>
      </c>
      <c r="X9" s="52">
        <v>3</v>
      </c>
    </row>
    <row r="10" spans="1:24" ht="15.75">
      <c r="A10" s="39" t="s">
        <v>18</v>
      </c>
      <c r="B10" s="52">
        <v>5</v>
      </c>
      <c r="C10" s="52">
        <v>4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4</v>
      </c>
      <c r="L10" s="52">
        <v>0</v>
      </c>
      <c r="M10" s="52">
        <v>0</v>
      </c>
      <c r="N10" s="52">
        <v>0</v>
      </c>
      <c r="O10" s="52">
        <v>2</v>
      </c>
      <c r="P10" s="52">
        <v>0</v>
      </c>
      <c r="Q10" s="52">
        <v>0</v>
      </c>
      <c r="R10" s="52">
        <v>2</v>
      </c>
      <c r="S10" s="52">
        <v>1</v>
      </c>
      <c r="T10" s="52">
        <v>0</v>
      </c>
      <c r="U10" s="52">
        <v>1</v>
      </c>
      <c r="V10" s="52">
        <v>0</v>
      </c>
      <c r="W10" s="52">
        <v>1</v>
      </c>
      <c r="X10" s="52">
        <v>3</v>
      </c>
    </row>
    <row r="11" spans="1:24" ht="15.75">
      <c r="A11" s="39" t="s">
        <v>20</v>
      </c>
      <c r="B11" s="52">
        <v>5</v>
      </c>
      <c r="C11" s="52">
        <v>4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4</v>
      </c>
      <c r="L11" s="52">
        <v>0</v>
      </c>
      <c r="M11" s="52">
        <v>0</v>
      </c>
      <c r="N11" s="52">
        <v>0</v>
      </c>
      <c r="O11" s="52">
        <v>2</v>
      </c>
      <c r="P11" s="52">
        <v>0</v>
      </c>
      <c r="Q11" s="52">
        <v>0</v>
      </c>
      <c r="R11" s="52">
        <v>2</v>
      </c>
      <c r="S11" s="52">
        <v>1</v>
      </c>
      <c r="T11" s="52">
        <v>0</v>
      </c>
      <c r="U11" s="52">
        <v>1</v>
      </c>
      <c r="V11" s="52">
        <v>0</v>
      </c>
      <c r="W11" s="52">
        <v>1</v>
      </c>
      <c r="X11" s="52">
        <v>3</v>
      </c>
    </row>
    <row r="12" spans="1:24" ht="15.75">
      <c r="A12" s="39" t="s">
        <v>69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</row>
    <row r="13" spans="1:24" ht="15.75">
      <c r="A13" s="39" t="s">
        <v>23</v>
      </c>
      <c r="B13" s="52">
        <v>5</v>
      </c>
      <c r="C13" s="52">
        <v>4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4</v>
      </c>
      <c r="L13" s="52">
        <v>0</v>
      </c>
      <c r="M13" s="52">
        <v>0</v>
      </c>
      <c r="N13" s="52">
        <v>0</v>
      </c>
      <c r="O13" s="52">
        <v>2</v>
      </c>
      <c r="P13" s="52">
        <v>0</v>
      </c>
      <c r="Q13" s="52">
        <v>0</v>
      </c>
      <c r="R13" s="52">
        <v>2</v>
      </c>
      <c r="S13" s="52">
        <v>1</v>
      </c>
      <c r="T13" s="52">
        <v>0</v>
      </c>
      <c r="U13" s="52">
        <v>1</v>
      </c>
      <c r="V13" s="52">
        <v>0</v>
      </c>
      <c r="W13" s="52">
        <v>1</v>
      </c>
      <c r="X13" s="52">
        <v>2</v>
      </c>
    </row>
    <row r="14" spans="1:24" ht="15.75">
      <c r="A14" s="39" t="s">
        <v>26</v>
      </c>
      <c r="B14" s="52">
        <v>5</v>
      </c>
      <c r="C14" s="52">
        <v>4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4</v>
      </c>
      <c r="L14" s="52">
        <v>0</v>
      </c>
      <c r="M14" s="52">
        <v>0</v>
      </c>
      <c r="N14" s="52">
        <v>0</v>
      </c>
      <c r="O14" s="52">
        <v>2</v>
      </c>
      <c r="P14" s="52">
        <v>0</v>
      </c>
      <c r="Q14" s="52">
        <v>0</v>
      </c>
      <c r="R14" s="52">
        <v>2</v>
      </c>
      <c r="S14" s="52">
        <v>1</v>
      </c>
      <c r="T14" s="52">
        <v>0</v>
      </c>
      <c r="U14" s="52">
        <v>1</v>
      </c>
      <c r="V14" s="52">
        <v>0</v>
      </c>
      <c r="W14" s="52">
        <v>1</v>
      </c>
      <c r="X14" s="52">
        <v>2</v>
      </c>
    </row>
    <row r="15" spans="1:24" ht="15.75">
      <c r="A15" s="39" t="s">
        <v>29</v>
      </c>
      <c r="B15" s="52">
        <v>5</v>
      </c>
      <c r="C15" s="52">
        <v>4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4</v>
      </c>
      <c r="L15" s="52">
        <v>0</v>
      </c>
      <c r="M15" s="52">
        <v>0</v>
      </c>
      <c r="N15" s="52">
        <v>0</v>
      </c>
      <c r="O15" s="52">
        <v>2</v>
      </c>
      <c r="P15" s="52">
        <v>0</v>
      </c>
      <c r="Q15" s="52">
        <v>0</v>
      </c>
      <c r="R15" s="52">
        <v>2</v>
      </c>
      <c r="S15" s="52">
        <v>1</v>
      </c>
      <c r="T15" s="52">
        <v>0</v>
      </c>
      <c r="U15" s="52">
        <v>1</v>
      </c>
      <c r="V15" s="52">
        <v>0</v>
      </c>
      <c r="W15" s="52">
        <v>1</v>
      </c>
      <c r="X15" s="52">
        <v>2</v>
      </c>
    </row>
    <row r="16" spans="1:24" ht="15.75">
      <c r="A16" s="39" t="s">
        <v>70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</row>
    <row r="17" spans="1:24" ht="15.75">
      <c r="A17" s="39" t="s">
        <v>32</v>
      </c>
      <c r="B17" s="52">
        <v>5</v>
      </c>
      <c r="C17" s="52">
        <v>5</v>
      </c>
      <c r="D17" s="52">
        <v>0</v>
      </c>
      <c r="E17" s="52">
        <v>0</v>
      </c>
      <c r="F17" s="52">
        <v>0</v>
      </c>
      <c r="G17" s="52">
        <v>1</v>
      </c>
      <c r="H17" s="52">
        <v>1</v>
      </c>
      <c r="I17" s="52">
        <v>0</v>
      </c>
      <c r="J17" s="52">
        <v>3</v>
      </c>
      <c r="K17" s="52">
        <v>3</v>
      </c>
      <c r="L17" s="52">
        <v>0</v>
      </c>
      <c r="M17" s="52">
        <v>0</v>
      </c>
      <c r="N17" s="52">
        <v>0</v>
      </c>
      <c r="O17" s="52">
        <v>3</v>
      </c>
      <c r="P17" s="52">
        <v>3</v>
      </c>
      <c r="Q17" s="52">
        <v>3</v>
      </c>
      <c r="R17" s="52">
        <v>0</v>
      </c>
      <c r="S17" s="52">
        <v>1</v>
      </c>
      <c r="T17" s="52">
        <v>1</v>
      </c>
      <c r="U17" s="52">
        <v>1</v>
      </c>
      <c r="V17" s="52">
        <v>0</v>
      </c>
      <c r="W17" s="52">
        <v>2</v>
      </c>
      <c r="X17" s="52">
        <v>3</v>
      </c>
    </row>
    <row r="18" spans="1:24" ht="15.75">
      <c r="A18" s="39" t="s">
        <v>34</v>
      </c>
      <c r="B18" s="52">
        <v>5</v>
      </c>
      <c r="C18" s="52">
        <v>5</v>
      </c>
      <c r="D18" s="52">
        <v>0</v>
      </c>
      <c r="E18" s="52">
        <v>0</v>
      </c>
      <c r="F18" s="52">
        <v>0</v>
      </c>
      <c r="G18" s="52">
        <v>1</v>
      </c>
      <c r="H18" s="52">
        <v>1</v>
      </c>
      <c r="I18" s="52">
        <v>0</v>
      </c>
      <c r="J18" s="52">
        <v>3</v>
      </c>
      <c r="K18" s="52">
        <v>3</v>
      </c>
      <c r="L18" s="52">
        <v>0</v>
      </c>
      <c r="M18" s="52">
        <v>0</v>
      </c>
      <c r="N18" s="52">
        <v>0</v>
      </c>
      <c r="O18" s="52">
        <v>3</v>
      </c>
      <c r="P18" s="52">
        <v>3</v>
      </c>
      <c r="Q18" s="52">
        <v>3</v>
      </c>
      <c r="R18" s="52">
        <v>0</v>
      </c>
      <c r="S18" s="52">
        <v>1</v>
      </c>
      <c r="T18" s="52">
        <v>1</v>
      </c>
      <c r="U18" s="52">
        <v>1</v>
      </c>
      <c r="V18" s="52">
        <v>0</v>
      </c>
      <c r="W18" s="52">
        <v>2</v>
      </c>
      <c r="X18" s="52">
        <v>3</v>
      </c>
    </row>
    <row r="19" spans="1:24" ht="15.75">
      <c r="A19" s="39" t="s">
        <v>71</v>
      </c>
      <c r="B19" s="52">
        <v>5</v>
      </c>
      <c r="C19" s="52">
        <v>5</v>
      </c>
      <c r="D19" s="52">
        <v>0</v>
      </c>
      <c r="E19" s="52">
        <v>0</v>
      </c>
      <c r="F19" s="52">
        <v>0</v>
      </c>
      <c r="G19" s="52">
        <v>1</v>
      </c>
      <c r="H19" s="52">
        <v>1</v>
      </c>
      <c r="I19" s="52">
        <v>0</v>
      </c>
      <c r="J19" s="52">
        <v>3</v>
      </c>
      <c r="K19" s="52">
        <v>3</v>
      </c>
      <c r="L19" s="52">
        <v>0</v>
      </c>
      <c r="M19" s="52">
        <v>0</v>
      </c>
      <c r="N19" s="52">
        <v>0</v>
      </c>
      <c r="O19" s="52">
        <v>3</v>
      </c>
      <c r="P19" s="52">
        <v>3</v>
      </c>
      <c r="Q19" s="52">
        <v>3</v>
      </c>
      <c r="R19" s="52">
        <v>0</v>
      </c>
      <c r="S19" s="52">
        <v>1</v>
      </c>
      <c r="T19" s="52">
        <v>1</v>
      </c>
      <c r="U19" s="52">
        <v>1</v>
      </c>
      <c r="V19" s="52">
        <v>0</v>
      </c>
      <c r="W19" s="52">
        <v>2</v>
      </c>
      <c r="X19" s="52">
        <v>3</v>
      </c>
    </row>
    <row r="20" spans="1:24" ht="15.75">
      <c r="A20" s="39" t="s">
        <v>72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</row>
    <row r="21" spans="1:24" ht="15.75">
      <c r="A21" s="39" t="s">
        <v>37</v>
      </c>
      <c r="B21" s="52">
        <v>6</v>
      </c>
      <c r="C21" s="52">
        <v>5</v>
      </c>
      <c r="D21" s="52">
        <v>0</v>
      </c>
      <c r="E21" s="52">
        <v>0</v>
      </c>
      <c r="F21" s="52">
        <v>0</v>
      </c>
      <c r="G21" s="52">
        <v>1</v>
      </c>
      <c r="H21" s="52">
        <v>1</v>
      </c>
      <c r="I21" s="52">
        <v>0</v>
      </c>
      <c r="J21" s="52">
        <v>3</v>
      </c>
      <c r="K21" s="52">
        <v>3</v>
      </c>
      <c r="L21" s="52">
        <v>0</v>
      </c>
      <c r="M21" s="52">
        <v>0</v>
      </c>
      <c r="N21" s="52">
        <v>0</v>
      </c>
      <c r="O21" s="52">
        <v>3</v>
      </c>
      <c r="P21" s="52">
        <v>3</v>
      </c>
      <c r="Q21" s="52">
        <v>3</v>
      </c>
      <c r="R21" s="52">
        <v>0</v>
      </c>
      <c r="S21" s="52">
        <v>1</v>
      </c>
      <c r="T21" s="52">
        <v>1</v>
      </c>
      <c r="U21" s="52">
        <v>1</v>
      </c>
      <c r="V21" s="52">
        <v>0</v>
      </c>
      <c r="W21" s="52">
        <v>2</v>
      </c>
      <c r="X21" s="52">
        <v>3</v>
      </c>
    </row>
    <row r="22" spans="1:24" ht="15.75">
      <c r="A22" s="39" t="s">
        <v>40</v>
      </c>
      <c r="B22" s="52">
        <v>6</v>
      </c>
      <c r="C22" s="52">
        <v>5</v>
      </c>
      <c r="D22" s="52">
        <v>0</v>
      </c>
      <c r="E22" s="52">
        <v>0</v>
      </c>
      <c r="F22" s="52">
        <v>0</v>
      </c>
      <c r="G22" s="52">
        <v>1</v>
      </c>
      <c r="H22" s="52">
        <v>1</v>
      </c>
      <c r="I22" s="52">
        <v>0</v>
      </c>
      <c r="J22" s="52">
        <v>3</v>
      </c>
      <c r="K22" s="52">
        <v>3</v>
      </c>
      <c r="L22" s="52">
        <v>0</v>
      </c>
      <c r="M22" s="52">
        <v>0</v>
      </c>
      <c r="N22" s="52">
        <v>0</v>
      </c>
      <c r="O22" s="52">
        <v>3</v>
      </c>
      <c r="P22" s="52">
        <v>3</v>
      </c>
      <c r="Q22" s="52">
        <v>3</v>
      </c>
      <c r="R22" s="52">
        <v>0</v>
      </c>
      <c r="S22" s="52">
        <v>1</v>
      </c>
      <c r="T22" s="52">
        <v>1</v>
      </c>
      <c r="U22" s="52">
        <v>1</v>
      </c>
      <c r="V22" s="52">
        <v>0</v>
      </c>
      <c r="W22" s="52">
        <v>2</v>
      </c>
      <c r="X22" s="52">
        <v>3</v>
      </c>
    </row>
    <row r="23" spans="1:24" ht="15.75">
      <c r="A23" s="39" t="s">
        <v>43</v>
      </c>
      <c r="B23" s="52">
        <v>6</v>
      </c>
      <c r="C23" s="52">
        <v>5</v>
      </c>
      <c r="D23" s="52">
        <v>0</v>
      </c>
      <c r="E23" s="52">
        <v>0</v>
      </c>
      <c r="F23" s="52">
        <v>0</v>
      </c>
      <c r="G23" s="52">
        <v>1</v>
      </c>
      <c r="H23" s="52">
        <v>1</v>
      </c>
      <c r="I23" s="52">
        <v>0</v>
      </c>
      <c r="J23" s="52">
        <v>3</v>
      </c>
      <c r="K23" s="52">
        <v>3</v>
      </c>
      <c r="L23" s="52">
        <v>0</v>
      </c>
      <c r="M23" s="52">
        <v>0</v>
      </c>
      <c r="N23" s="52">
        <v>0</v>
      </c>
      <c r="O23" s="52">
        <v>3</v>
      </c>
      <c r="P23" s="52">
        <v>3</v>
      </c>
      <c r="Q23" s="52">
        <v>3</v>
      </c>
      <c r="R23" s="52">
        <v>0</v>
      </c>
      <c r="S23" s="52">
        <v>1</v>
      </c>
      <c r="T23" s="52">
        <v>1</v>
      </c>
      <c r="U23" s="52">
        <v>1</v>
      </c>
      <c r="V23" s="52">
        <v>0</v>
      </c>
      <c r="W23" s="52">
        <v>2</v>
      </c>
      <c r="X23" s="52">
        <v>3</v>
      </c>
    </row>
    <row r="24" spans="1:24" ht="15.75">
      <c r="A24" s="39" t="s">
        <v>80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</row>
    <row r="25" spans="1:24" ht="15.75">
      <c r="A25" s="39" t="s">
        <v>46</v>
      </c>
      <c r="B25" s="52">
        <v>4</v>
      </c>
      <c r="C25" s="52">
        <v>6</v>
      </c>
      <c r="D25" s="52">
        <v>3</v>
      </c>
      <c r="E25" s="52">
        <v>2</v>
      </c>
      <c r="F25" s="52">
        <v>1</v>
      </c>
      <c r="G25" s="52">
        <v>1</v>
      </c>
      <c r="H25" s="52">
        <v>2</v>
      </c>
      <c r="I25" s="52">
        <v>1</v>
      </c>
      <c r="J25" s="52">
        <v>3</v>
      </c>
      <c r="K25" s="52">
        <v>2</v>
      </c>
      <c r="L25" s="52">
        <v>0</v>
      </c>
      <c r="M25" s="52">
        <v>2</v>
      </c>
      <c r="N25" s="52">
        <v>0</v>
      </c>
      <c r="O25" s="52">
        <v>3</v>
      </c>
      <c r="P25" s="52">
        <v>3</v>
      </c>
      <c r="Q25" s="52">
        <v>3</v>
      </c>
      <c r="R25" s="52">
        <v>0</v>
      </c>
      <c r="S25" s="52">
        <v>1</v>
      </c>
      <c r="T25" s="52">
        <v>1</v>
      </c>
      <c r="U25" s="52">
        <v>1</v>
      </c>
      <c r="V25" s="52">
        <v>0</v>
      </c>
      <c r="W25" s="52">
        <v>2</v>
      </c>
      <c r="X25" s="52">
        <v>3</v>
      </c>
    </row>
    <row r="26" spans="1:24" ht="15.75">
      <c r="A26" s="39" t="s">
        <v>47</v>
      </c>
      <c r="B26" s="52">
        <v>4</v>
      </c>
      <c r="C26" s="52">
        <v>6</v>
      </c>
      <c r="D26" s="52">
        <v>3</v>
      </c>
      <c r="E26" s="52">
        <v>2</v>
      </c>
      <c r="F26" s="52">
        <v>1</v>
      </c>
      <c r="G26" s="52">
        <v>1</v>
      </c>
      <c r="H26" s="52">
        <v>2</v>
      </c>
      <c r="I26" s="52">
        <v>1</v>
      </c>
      <c r="J26" s="52">
        <v>3</v>
      </c>
      <c r="K26" s="52">
        <v>2</v>
      </c>
      <c r="L26" s="52">
        <v>0</v>
      </c>
      <c r="M26" s="52">
        <v>2</v>
      </c>
      <c r="N26" s="52">
        <v>0</v>
      </c>
      <c r="O26" s="52">
        <v>3</v>
      </c>
      <c r="P26" s="52">
        <v>3</v>
      </c>
      <c r="Q26" s="52">
        <v>3</v>
      </c>
      <c r="R26" s="52">
        <v>0</v>
      </c>
      <c r="S26" s="52">
        <v>1</v>
      </c>
      <c r="T26" s="52">
        <v>1</v>
      </c>
      <c r="U26" s="52">
        <v>1</v>
      </c>
      <c r="V26" s="52">
        <v>0</v>
      </c>
      <c r="W26" s="52">
        <v>2</v>
      </c>
      <c r="X26" s="52">
        <v>3</v>
      </c>
    </row>
    <row r="27" spans="1:24" ht="15.75">
      <c r="A27" s="39" t="s">
        <v>48</v>
      </c>
      <c r="B27" s="52">
        <v>4</v>
      </c>
      <c r="C27" s="52">
        <v>6</v>
      </c>
      <c r="D27" s="52">
        <v>3</v>
      </c>
      <c r="E27" s="52">
        <v>2</v>
      </c>
      <c r="F27" s="52">
        <v>1</v>
      </c>
      <c r="G27" s="52">
        <v>1</v>
      </c>
      <c r="H27" s="52">
        <v>2</v>
      </c>
      <c r="I27" s="52">
        <v>1</v>
      </c>
      <c r="J27" s="52">
        <v>3</v>
      </c>
      <c r="K27" s="52">
        <v>2</v>
      </c>
      <c r="L27" s="52">
        <v>0</v>
      </c>
      <c r="M27" s="52">
        <v>2</v>
      </c>
      <c r="N27" s="52">
        <v>0</v>
      </c>
      <c r="O27" s="52">
        <v>3</v>
      </c>
      <c r="P27" s="52">
        <v>3</v>
      </c>
      <c r="Q27" s="52">
        <v>3</v>
      </c>
      <c r="R27" s="52">
        <v>0</v>
      </c>
      <c r="S27" s="52">
        <v>1</v>
      </c>
      <c r="T27" s="52">
        <v>1</v>
      </c>
      <c r="U27" s="52">
        <v>1</v>
      </c>
      <c r="V27" s="52">
        <v>0</v>
      </c>
      <c r="W27" s="52">
        <v>2</v>
      </c>
      <c r="X27" s="52">
        <v>3</v>
      </c>
    </row>
    <row r="28" spans="1:24" ht="15.75">
      <c r="A28" s="39" t="s">
        <v>81</v>
      </c>
      <c r="B28" s="52">
        <v>0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</row>
    <row r="29" spans="1:24" ht="15.75">
      <c r="A29" s="39" t="s">
        <v>49</v>
      </c>
      <c r="B29" s="52">
        <v>3</v>
      </c>
      <c r="C29" s="52">
        <v>6</v>
      </c>
      <c r="D29" s="52">
        <v>3</v>
      </c>
      <c r="E29" s="52">
        <v>2</v>
      </c>
      <c r="F29" s="52">
        <v>1</v>
      </c>
      <c r="G29" s="52">
        <v>2</v>
      </c>
      <c r="H29" s="52">
        <v>2</v>
      </c>
      <c r="I29" s="52">
        <v>1</v>
      </c>
      <c r="J29" s="52">
        <v>2</v>
      </c>
      <c r="K29" s="52">
        <v>2</v>
      </c>
      <c r="L29" s="52">
        <v>1</v>
      </c>
      <c r="M29" s="52">
        <v>2</v>
      </c>
      <c r="N29" s="52">
        <v>2</v>
      </c>
      <c r="O29" s="52">
        <v>3</v>
      </c>
      <c r="P29" s="52">
        <v>3</v>
      </c>
      <c r="Q29" s="52">
        <v>3</v>
      </c>
      <c r="R29" s="52">
        <v>0</v>
      </c>
      <c r="S29" s="52">
        <v>0</v>
      </c>
      <c r="T29" s="52">
        <v>1</v>
      </c>
      <c r="U29" s="52">
        <v>1</v>
      </c>
      <c r="V29" s="52">
        <v>1</v>
      </c>
      <c r="W29" s="52">
        <v>1</v>
      </c>
      <c r="X29" s="52">
        <v>3</v>
      </c>
    </row>
    <row r="30" spans="1:24" ht="15.75">
      <c r="A30" s="39" t="s">
        <v>50</v>
      </c>
      <c r="B30" s="52">
        <v>3</v>
      </c>
      <c r="C30" s="52">
        <v>6</v>
      </c>
      <c r="D30" s="52">
        <v>3</v>
      </c>
      <c r="E30" s="52">
        <v>2</v>
      </c>
      <c r="F30" s="52">
        <v>1</v>
      </c>
      <c r="G30" s="52">
        <v>2</v>
      </c>
      <c r="H30" s="52">
        <v>2</v>
      </c>
      <c r="I30" s="52">
        <v>1</v>
      </c>
      <c r="J30" s="52">
        <v>2</v>
      </c>
      <c r="K30" s="52">
        <v>2</v>
      </c>
      <c r="L30" s="52">
        <v>1</v>
      </c>
      <c r="M30" s="52">
        <v>2</v>
      </c>
      <c r="N30" s="52">
        <v>2</v>
      </c>
      <c r="O30" s="52">
        <v>3</v>
      </c>
      <c r="P30" s="52">
        <v>3</v>
      </c>
      <c r="Q30" s="52">
        <v>3</v>
      </c>
      <c r="R30" s="52">
        <v>0</v>
      </c>
      <c r="S30" s="52">
        <v>0</v>
      </c>
      <c r="T30" s="52">
        <v>1</v>
      </c>
      <c r="U30" s="52">
        <v>1</v>
      </c>
      <c r="V30" s="52">
        <v>1</v>
      </c>
      <c r="W30" s="52">
        <v>1</v>
      </c>
      <c r="X30" s="52">
        <v>3</v>
      </c>
    </row>
    <row r="31" spans="1:24" ht="15.75">
      <c r="A31" s="39" t="s">
        <v>73</v>
      </c>
      <c r="B31" s="52">
        <v>3</v>
      </c>
      <c r="C31" s="52">
        <v>6</v>
      </c>
      <c r="D31" s="52">
        <v>3</v>
      </c>
      <c r="E31" s="52">
        <v>2</v>
      </c>
      <c r="F31" s="52">
        <v>1</v>
      </c>
      <c r="G31" s="52">
        <v>2</v>
      </c>
      <c r="H31" s="52">
        <v>2</v>
      </c>
      <c r="I31" s="52">
        <v>1</v>
      </c>
      <c r="J31" s="52">
        <v>2</v>
      </c>
      <c r="K31" s="52">
        <v>2</v>
      </c>
      <c r="L31" s="52">
        <v>1</v>
      </c>
      <c r="M31" s="52">
        <v>2</v>
      </c>
      <c r="N31" s="52">
        <v>2</v>
      </c>
      <c r="O31" s="52">
        <v>3</v>
      </c>
      <c r="P31" s="52">
        <v>3</v>
      </c>
      <c r="Q31" s="52">
        <v>3</v>
      </c>
      <c r="R31" s="52">
        <v>0</v>
      </c>
      <c r="S31" s="52">
        <v>0</v>
      </c>
      <c r="T31" s="52">
        <v>1</v>
      </c>
      <c r="U31" s="52">
        <v>1</v>
      </c>
      <c r="V31" s="52">
        <v>1</v>
      </c>
      <c r="W31" s="52">
        <v>1</v>
      </c>
      <c r="X31" s="52">
        <v>3</v>
      </c>
    </row>
    <row r="32" spans="1:24" ht="15.75">
      <c r="A32" s="40" t="s">
        <v>82</v>
      </c>
      <c r="B32" s="52">
        <v>0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</row>
    <row r="33" spans="1:24" ht="15.75">
      <c r="A33" s="39" t="s">
        <v>51</v>
      </c>
      <c r="B33" s="52">
        <v>3</v>
      </c>
      <c r="C33" s="52">
        <v>6</v>
      </c>
      <c r="D33" s="52">
        <v>3</v>
      </c>
      <c r="E33" s="52">
        <v>2</v>
      </c>
      <c r="F33" s="52">
        <v>1</v>
      </c>
      <c r="G33" s="52">
        <v>2</v>
      </c>
      <c r="H33" s="52">
        <v>2</v>
      </c>
      <c r="I33" s="52">
        <v>1</v>
      </c>
      <c r="J33" s="52">
        <v>3</v>
      </c>
      <c r="K33" s="52">
        <v>3</v>
      </c>
      <c r="L33" s="52">
        <v>1</v>
      </c>
      <c r="M33" s="52">
        <v>3</v>
      </c>
      <c r="N33" s="52">
        <v>2</v>
      </c>
      <c r="O33" s="52">
        <v>3</v>
      </c>
      <c r="P33" s="52">
        <v>3</v>
      </c>
      <c r="Q33" s="52">
        <v>3</v>
      </c>
      <c r="R33" s="52">
        <v>0</v>
      </c>
      <c r="S33" s="52">
        <v>0</v>
      </c>
      <c r="T33" s="52">
        <v>1</v>
      </c>
      <c r="U33" s="52">
        <v>0</v>
      </c>
      <c r="V33" s="52">
        <v>1</v>
      </c>
      <c r="W33" s="52">
        <v>1</v>
      </c>
      <c r="X33" s="52">
        <v>3</v>
      </c>
    </row>
    <row r="34" spans="1:24" ht="15.75">
      <c r="A34" s="39" t="s">
        <v>52</v>
      </c>
      <c r="B34" s="52">
        <v>3</v>
      </c>
      <c r="C34" s="52">
        <v>6</v>
      </c>
      <c r="D34" s="52">
        <v>3</v>
      </c>
      <c r="E34" s="52">
        <v>2</v>
      </c>
      <c r="F34" s="52">
        <v>1</v>
      </c>
      <c r="G34" s="52">
        <v>2</v>
      </c>
      <c r="H34" s="52">
        <v>2</v>
      </c>
      <c r="I34" s="52">
        <v>1</v>
      </c>
      <c r="J34" s="52">
        <v>3</v>
      </c>
      <c r="K34" s="52">
        <v>3</v>
      </c>
      <c r="L34" s="52">
        <v>1</v>
      </c>
      <c r="M34" s="52">
        <v>3</v>
      </c>
      <c r="N34" s="52">
        <v>2</v>
      </c>
      <c r="O34" s="52">
        <v>3</v>
      </c>
      <c r="P34" s="52">
        <v>3</v>
      </c>
      <c r="Q34" s="52">
        <v>3</v>
      </c>
      <c r="R34" s="52">
        <v>0</v>
      </c>
      <c r="S34" s="52">
        <v>0</v>
      </c>
      <c r="T34" s="52">
        <v>1</v>
      </c>
      <c r="U34" s="52">
        <v>0</v>
      </c>
      <c r="V34" s="52">
        <v>1</v>
      </c>
      <c r="W34" s="52">
        <v>1</v>
      </c>
      <c r="X34" s="52">
        <v>3</v>
      </c>
    </row>
    <row r="35" spans="1:24" ht="15.75">
      <c r="A35" s="39" t="s">
        <v>53</v>
      </c>
      <c r="B35" s="52">
        <v>3</v>
      </c>
      <c r="C35" s="52">
        <v>6</v>
      </c>
      <c r="D35" s="52">
        <v>3</v>
      </c>
      <c r="E35" s="52">
        <v>2</v>
      </c>
      <c r="F35" s="52">
        <v>1</v>
      </c>
      <c r="G35" s="52">
        <v>2</v>
      </c>
      <c r="H35" s="52">
        <v>2</v>
      </c>
      <c r="I35" s="52">
        <v>1</v>
      </c>
      <c r="J35" s="52">
        <v>3</v>
      </c>
      <c r="K35" s="52">
        <v>3</v>
      </c>
      <c r="L35" s="52">
        <v>1</v>
      </c>
      <c r="M35" s="52">
        <v>3</v>
      </c>
      <c r="N35" s="52">
        <v>2</v>
      </c>
      <c r="O35" s="52">
        <v>3</v>
      </c>
      <c r="P35" s="52">
        <v>3</v>
      </c>
      <c r="Q35" s="52">
        <v>3</v>
      </c>
      <c r="R35" s="52">
        <v>0</v>
      </c>
      <c r="S35" s="52">
        <v>0</v>
      </c>
      <c r="T35" s="52">
        <v>1</v>
      </c>
      <c r="U35" s="52">
        <v>0</v>
      </c>
      <c r="V35" s="52">
        <v>1</v>
      </c>
      <c r="W35" s="52">
        <v>1</v>
      </c>
      <c r="X35" s="52">
        <v>3</v>
      </c>
    </row>
    <row r="36" spans="1:24" ht="15.75">
      <c r="A36" s="39" t="s">
        <v>83</v>
      </c>
      <c r="B36" s="52">
        <v>3</v>
      </c>
      <c r="C36" s="52">
        <v>6</v>
      </c>
      <c r="D36" s="52">
        <v>3</v>
      </c>
      <c r="E36" s="52">
        <v>2</v>
      </c>
      <c r="F36" s="52">
        <v>0</v>
      </c>
      <c r="G36" s="52">
        <v>2</v>
      </c>
      <c r="H36" s="52">
        <v>2</v>
      </c>
      <c r="I36" s="52">
        <v>1</v>
      </c>
      <c r="J36" s="52">
        <v>3</v>
      </c>
      <c r="K36" s="52">
        <v>3</v>
      </c>
      <c r="L36" s="52">
        <v>1</v>
      </c>
      <c r="M36" s="52">
        <v>3</v>
      </c>
      <c r="N36" s="52">
        <v>2</v>
      </c>
      <c r="O36" s="52">
        <v>3</v>
      </c>
      <c r="P36" s="52">
        <v>3</v>
      </c>
      <c r="Q36" s="52">
        <v>3</v>
      </c>
      <c r="R36" s="52">
        <v>0</v>
      </c>
      <c r="S36" s="52">
        <v>0</v>
      </c>
      <c r="T36" s="52">
        <v>1</v>
      </c>
      <c r="U36" s="52">
        <v>0</v>
      </c>
      <c r="V36" s="52">
        <v>1</v>
      </c>
      <c r="W36" s="52">
        <v>1</v>
      </c>
      <c r="X36" s="52">
        <v>3</v>
      </c>
    </row>
    <row r="37" spans="1:24" ht="15.75">
      <c r="A37" s="39" t="s">
        <v>54</v>
      </c>
      <c r="B37" s="52">
        <v>2</v>
      </c>
      <c r="C37" s="52">
        <v>0</v>
      </c>
      <c r="D37" s="52">
        <v>4</v>
      </c>
      <c r="E37" s="52">
        <v>3</v>
      </c>
      <c r="F37" s="52">
        <v>1</v>
      </c>
      <c r="G37" s="52">
        <v>1</v>
      </c>
      <c r="H37" s="52">
        <v>1</v>
      </c>
      <c r="I37" s="52">
        <v>1</v>
      </c>
      <c r="J37" s="52">
        <v>2</v>
      </c>
      <c r="K37" s="52">
        <v>3</v>
      </c>
      <c r="L37" s="52">
        <v>2</v>
      </c>
      <c r="M37" s="52">
        <v>2</v>
      </c>
      <c r="N37" s="52">
        <v>1</v>
      </c>
      <c r="O37" s="52">
        <v>3</v>
      </c>
      <c r="P37" s="52">
        <v>0</v>
      </c>
      <c r="Q37" s="52">
        <v>0</v>
      </c>
      <c r="R37" s="52">
        <v>0</v>
      </c>
      <c r="S37" s="52">
        <v>0</v>
      </c>
      <c r="T37" s="52">
        <v>1</v>
      </c>
      <c r="U37" s="52">
        <v>0</v>
      </c>
      <c r="V37" s="52">
        <v>1</v>
      </c>
      <c r="W37" s="52">
        <v>0</v>
      </c>
      <c r="X37" s="52">
        <v>3</v>
      </c>
    </row>
    <row r="38" spans="1:24" ht="15.75">
      <c r="A38" s="39" t="s">
        <v>74</v>
      </c>
      <c r="B38" s="52">
        <v>0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</row>
    <row r="39" spans="1:24" ht="15.75">
      <c r="A39" s="39" t="s">
        <v>84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</row>
    <row r="40" spans="1:24" ht="15.75">
      <c r="A40" s="39" t="s">
        <v>89</v>
      </c>
      <c r="B40" s="52">
        <v>0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</row>
    <row r="41" spans="1:24" ht="15.75">
      <c r="A41" s="39" t="s">
        <v>55</v>
      </c>
      <c r="B41" s="52">
        <v>2</v>
      </c>
      <c r="C41" s="52">
        <v>0</v>
      </c>
      <c r="D41" s="52">
        <v>4</v>
      </c>
      <c r="E41" s="52">
        <v>3</v>
      </c>
      <c r="F41" s="52">
        <v>1</v>
      </c>
      <c r="G41" s="52">
        <v>1</v>
      </c>
      <c r="H41" s="52">
        <v>1</v>
      </c>
      <c r="I41" s="52">
        <v>1</v>
      </c>
      <c r="J41" s="52">
        <v>2</v>
      </c>
      <c r="K41" s="52">
        <v>3</v>
      </c>
      <c r="L41" s="52">
        <v>2</v>
      </c>
      <c r="M41" s="52">
        <v>2</v>
      </c>
      <c r="N41" s="52">
        <v>1</v>
      </c>
      <c r="O41" s="52">
        <v>3</v>
      </c>
      <c r="P41" s="52">
        <v>0</v>
      </c>
      <c r="Q41" s="52">
        <v>0</v>
      </c>
      <c r="R41" s="52">
        <v>0</v>
      </c>
      <c r="S41" s="52">
        <v>0</v>
      </c>
      <c r="T41" s="52">
        <v>1</v>
      </c>
      <c r="U41" s="52">
        <v>0</v>
      </c>
      <c r="V41" s="52">
        <v>1</v>
      </c>
      <c r="W41" s="52">
        <v>0</v>
      </c>
      <c r="X41" s="52">
        <v>3</v>
      </c>
    </row>
    <row r="42" spans="1:24" ht="15.75">
      <c r="A42" s="39" t="s">
        <v>75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2">
        <v>0</v>
      </c>
      <c r="W42" s="52">
        <v>0</v>
      </c>
      <c r="X42" s="52">
        <v>0</v>
      </c>
    </row>
    <row r="43" spans="1:24" ht="15.75">
      <c r="A43" s="39" t="s">
        <v>85</v>
      </c>
      <c r="B43" s="52">
        <v>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</row>
    <row r="44" spans="1:24" ht="15.75">
      <c r="A44" s="39" t="s">
        <v>90</v>
      </c>
      <c r="B44" s="52">
        <v>0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  <c r="Q44" s="52">
        <v>0</v>
      </c>
      <c r="R44" s="52">
        <v>0</v>
      </c>
      <c r="S44" s="52">
        <v>0</v>
      </c>
      <c r="T44" s="52">
        <v>0</v>
      </c>
      <c r="U44" s="52">
        <v>0</v>
      </c>
      <c r="V44" s="52">
        <v>0</v>
      </c>
      <c r="W44" s="52">
        <v>0</v>
      </c>
      <c r="X44" s="52">
        <v>0</v>
      </c>
    </row>
  </sheetData>
  <mergeCells count="1">
    <mergeCell ref="B2:X2"/>
  </mergeCells>
  <pageMargins left="0.25" right="0.25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A12" sqref="A12"/>
    </sheetView>
  </sheetViews>
  <sheetFormatPr defaultRowHeight="14.25"/>
  <cols>
    <col min="1" max="1" width="88.25" customWidth="1"/>
  </cols>
  <sheetData>
    <row r="1" spans="1:1" ht="29.45" customHeight="1">
      <c r="A1" s="51" t="s">
        <v>92</v>
      </c>
    </row>
    <row r="2" spans="1:1" ht="42.6" customHeight="1">
      <c r="A2" s="49" t="s">
        <v>98</v>
      </c>
    </row>
    <row r="3" spans="1:1" ht="39.6" customHeight="1">
      <c r="A3" s="49" t="s">
        <v>99</v>
      </c>
    </row>
    <row r="4" spans="1:1" ht="18.75">
      <c r="A4" s="50"/>
    </row>
    <row r="5" spans="1:1" ht="56.25">
      <c r="A5" s="49" t="s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график</vt:lpstr>
      <vt:lpstr>кол-во часов</vt:lpstr>
      <vt:lpstr>инструкция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mamamonte</dc:creator>
  <cp:lastModifiedBy>Admin</cp:lastModifiedBy>
  <cp:lastPrinted>2025-09-11T09:07:46Z</cp:lastPrinted>
  <dcterms:created xsi:type="dcterms:W3CDTF">2021-09-20T17:47:09Z</dcterms:created>
  <dcterms:modified xsi:type="dcterms:W3CDTF">2025-09-11T09:29:19Z</dcterms:modified>
</cp:coreProperties>
</file>